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INVENTARIO " sheetId="1" r:id="rId1"/>
  </sheets>
  <externalReferences>
    <externalReference r:id="rId2"/>
  </externalReferences>
  <definedNames>
    <definedName name="__CAT1">'[1]Drop List'!$B$28:$B$37</definedName>
    <definedName name="_xlnm._FilterDatabase" localSheetId="0" hidden="1">'INVENTARIO '!$A$9:$L$64</definedName>
    <definedName name="SUBCAT">'[1]Drop List'!$C$3:$C$43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4" i="1" l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8" i="1"/>
  <c r="J8" i="1"/>
  <c r="F6" i="1"/>
  <c r="G6" i="1" s="1"/>
  <c r="F5" i="1"/>
  <c r="G5" i="1" s="1"/>
  <c r="F4" i="1"/>
  <c r="G4" i="1" s="1"/>
  <c r="F3" i="1"/>
  <c r="G3" i="1" s="1"/>
  <c r="F2" i="1"/>
  <c r="G2" i="1" s="1"/>
  <c r="L8" i="1" l="1"/>
  <c r="F7" i="1"/>
  <c r="G7" i="1" s="1"/>
</calcChain>
</file>

<file path=xl/sharedStrings.xml><?xml version="1.0" encoding="utf-8"?>
<sst xmlns="http://schemas.openxmlformats.org/spreadsheetml/2006/main" count="349" uniqueCount="131">
  <si>
    <t xml:space="preserve">Balance </t>
  </si>
  <si>
    <t>Authentic</t>
  </si>
  <si>
    <t>Era</t>
  </si>
  <si>
    <t>Classic Slip-On</t>
  </si>
  <si>
    <t>Old Skool</t>
  </si>
  <si>
    <t>Sk8 Hi</t>
  </si>
  <si>
    <t>Other</t>
  </si>
  <si>
    <t>PHOTO</t>
  </si>
  <si>
    <t>ITEM</t>
  </si>
  <si>
    <t>DESCRIPTION</t>
  </si>
  <si>
    <t>ITEM NAME</t>
  </si>
  <si>
    <t>COLOR</t>
  </si>
  <si>
    <t>SIZE RUN</t>
  </si>
  <si>
    <t>STATUS</t>
  </si>
  <si>
    <t>US RETAIL
PRICE</t>
  </si>
  <si>
    <t>QTY</t>
  </si>
  <si>
    <t>ORDER</t>
  </si>
  <si>
    <t>TOTAL</t>
  </si>
  <si>
    <t>VN0005VZ447</t>
  </si>
  <si>
    <t>Toddlers Footwear Classics</t>
  </si>
  <si>
    <t>Slip-On V Luna</t>
  </si>
  <si>
    <t>Pretty Guardian Sailor Moon Mulberry</t>
  </si>
  <si>
    <t>IG - Toddler 5-10</t>
  </si>
  <si>
    <t>Pending for update ETA on 06/15/2022</t>
  </si>
  <si>
    <t>VN000D3HNVY</t>
  </si>
  <si>
    <t>Unisex Footwear Core Classics</t>
  </si>
  <si>
    <t>NAVY</t>
  </si>
  <si>
    <t>MP - Unisex - 6.5-10</t>
  </si>
  <si>
    <t>Ready for delivery</t>
  </si>
  <si>
    <t>VN000D5IW00</t>
  </si>
  <si>
    <t>SK8-Hi</t>
  </si>
  <si>
    <t>True White</t>
  </si>
  <si>
    <t>CX - Unisex 4-7.5</t>
  </si>
  <si>
    <t>Pending for update In Transit ETA on 06/02/2022</t>
  </si>
  <si>
    <t>GM - Unisex 7-10.5</t>
  </si>
  <si>
    <t>VN0A3MVZBB5</t>
  </si>
  <si>
    <t>Womens Footwear Active</t>
  </si>
  <si>
    <t>Doheny</t>
  </si>
  <si>
    <t>Ditsy Floral Multi/White</t>
  </si>
  <si>
    <t>IB - WoMen 5.5-9</t>
  </si>
  <si>
    <t>In Transit ETA on 07/07/2022</t>
  </si>
  <si>
    <t>NH - WoMen - 5.5-7.5</t>
  </si>
  <si>
    <t>VN0A4BX550X</t>
  </si>
  <si>
    <t>Unisex Footwear Surf</t>
  </si>
  <si>
    <t>Authentic VR3 SF</t>
  </si>
  <si>
    <t>Juju Surf Club Mineral Yellow</t>
  </si>
  <si>
    <t>In Transit ETA on 06/25/2022</t>
  </si>
  <si>
    <t>VN0A4BXBFS8</t>
  </si>
  <si>
    <t>UltraRange VR3</t>
  </si>
  <si>
    <t>Juju Surf Club Marshmallow</t>
  </si>
  <si>
    <t>ETA on 07/15/2022</t>
  </si>
  <si>
    <t>VN0A4U15A47</t>
  </si>
  <si>
    <t>Unisex Footwear Classics</t>
  </si>
  <si>
    <t>Old Skool Stacked</t>
  </si>
  <si>
    <t>Emboss Check High Rise/True White</t>
  </si>
  <si>
    <t>VN0A4U22BB3</t>
  </si>
  <si>
    <t>Seldan</t>
  </si>
  <si>
    <t>Checkerboard Delicate Blue/White</t>
  </si>
  <si>
    <t>VN0A54F3B37</t>
  </si>
  <si>
    <t>Old Skool 36 DX</t>
  </si>
  <si>
    <t>Anaheim Factory Og Wash/Checkerboard</t>
  </si>
  <si>
    <t>NI - Unisex 4 - 6</t>
  </si>
  <si>
    <t>Pending for update In Transit ETA on 05/19/2022</t>
  </si>
  <si>
    <t>VN0A5ELVAGE</t>
  </si>
  <si>
    <t>Mens Footwear Active</t>
  </si>
  <si>
    <t>Doheny Decon</t>
  </si>
  <si>
    <t>Eco Theory Mustard Gold/White</t>
  </si>
  <si>
    <t>GL - Men 7-10.5</t>
  </si>
  <si>
    <t>VN0A5ELVAHR</t>
  </si>
  <si>
    <t>Eco Theory Port Royale/White</t>
  </si>
  <si>
    <t>VN0A5HYRB9C</t>
  </si>
  <si>
    <t>Style 36 Decon SF</t>
  </si>
  <si>
    <t>Salt Wash Marshmallow/Black</t>
  </si>
  <si>
    <t>Pending for update ETA on 04/15/2022</t>
  </si>
  <si>
    <t>VN0A5JMIB61</t>
  </si>
  <si>
    <t>Utility Pop Raven/Freesia</t>
  </si>
  <si>
    <t>Pending for update In Transit ETA on 06/09/2022</t>
  </si>
  <si>
    <t>VN0A5KRDASX</t>
  </si>
  <si>
    <t>Gingham Block Pastel/True White</t>
  </si>
  <si>
    <t>VN0A5KRDAVI</t>
  </si>
  <si>
    <t>Waxed Canvas Aquatic/Marshmallow</t>
  </si>
  <si>
    <t>In warehouse</t>
  </si>
  <si>
    <t>VN0A5KRDAVL</t>
  </si>
  <si>
    <t>Flax/True White</t>
  </si>
  <si>
    <t>VN0A5KRDAVN</t>
  </si>
  <si>
    <t>Rosette/True White</t>
  </si>
  <si>
    <t>VN0A5KRFARO</t>
  </si>
  <si>
    <t>Languid Lavender/True White</t>
  </si>
  <si>
    <t>VN0A5KRFAVL</t>
  </si>
  <si>
    <t>VN0A5KRFAVN</t>
  </si>
  <si>
    <t>VN0A5KX4AXA</t>
  </si>
  <si>
    <t>Authentic 44 DX</t>
  </si>
  <si>
    <t>Anaheim Factory Tile Checker/Radiant Yellow</t>
  </si>
  <si>
    <t>VN0A7Q5NB04</t>
  </si>
  <si>
    <t>Emboss Checkerboard Oatmeal/True White</t>
  </si>
  <si>
    <t>VN0A7Q5YAXL</t>
  </si>
  <si>
    <t>Style 36 Mule</t>
  </si>
  <si>
    <t>Canvas Languid Lavender/True White</t>
  </si>
  <si>
    <t>VN0A7Q5YB0T</t>
  </si>
  <si>
    <t>Canvas Moonlight Blue/True White</t>
  </si>
  <si>
    <t>VN000EYEBWW</t>
  </si>
  <si>
    <t>Black And White Checker/White</t>
  </si>
  <si>
    <t>VN0A38G1P0S</t>
  </si>
  <si>
    <t>Primary Check Black/White</t>
  </si>
  <si>
    <t>VN0A38DMPVJ</t>
  </si>
  <si>
    <t>Ward</t>
  </si>
  <si>
    <t>Checkered Black/True White</t>
  </si>
  <si>
    <t>Pending for update In Transit ETA on 05/18/2022</t>
  </si>
  <si>
    <t>VN0A3MVZAPZ</t>
  </si>
  <si>
    <t>Heart Tie Dye Multi/White</t>
  </si>
  <si>
    <t>VN0A45NMBB8</t>
  </si>
  <si>
    <t>Filmore Decon</t>
  </si>
  <si>
    <t>Leopard Antique White/White</t>
  </si>
  <si>
    <t>VN0A3MTJAK2</t>
  </si>
  <si>
    <t>Filmore</t>
  </si>
  <si>
    <t>Skull Bandana Black/White</t>
  </si>
  <si>
    <t>Pending for update ETA on 03/15/2022</t>
  </si>
  <si>
    <t>VN0A3MTJAK6</t>
  </si>
  <si>
    <t>Suede Tectuff White/White</t>
  </si>
  <si>
    <t>VN0A5EL9BBA</t>
  </si>
  <si>
    <t>Floral Patch Multi/White</t>
  </si>
  <si>
    <t>VN0A32QMAQ0</t>
  </si>
  <si>
    <t>Asher</t>
  </si>
  <si>
    <t>Pride Black/Glitter</t>
  </si>
  <si>
    <t>Pending for update In Transit ETA on 06/11/2022</t>
  </si>
  <si>
    <t>VN000D5IB8C</t>
  </si>
  <si>
    <t>Sk8-Hi</t>
  </si>
  <si>
    <t>BLACK</t>
  </si>
  <si>
    <t>EN - Unisex 8.5-13</t>
  </si>
  <si>
    <t>In Transit ETA on 06/02/2022</t>
  </si>
  <si>
    <t>WHOLESALE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</si>
</sst>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_);_(* \(#,##0\);_(* &quot;-&quot;??_);_(@_)"/>
    <numFmt numFmtId="168" formatCode="[$€-2]\ #,##0.00"/>
    <numFmt numFmtId="169" formatCode="[$-409]mmmm\ d\,\ yyyy;@"/>
    <numFmt numFmtId="170" formatCode="[$-409]d\-mmm\-yy;@"/>
    <numFmt numFmtId="171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新細明體"/>
      <family val="1"/>
      <charset val="136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2" fillId="0" borderId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6" fillId="0" borderId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167" fontId="0" fillId="0" borderId="0" xfId="0" applyNumberFormat="1" applyAlignment="1">
      <alignment horizontal="center" vertical="center"/>
    </xf>
    <xf numFmtId="166" fontId="0" fillId="0" borderId="0" xfId="2" applyFont="1" applyFill="1" applyAlignment="1">
      <alignment horizontal="center" vertical="center"/>
    </xf>
    <xf numFmtId="170" fontId="3" fillId="0" borderId="1" xfId="3" applyNumberFormat="1" applyFont="1" applyBorder="1" applyAlignment="1" applyProtection="1">
      <alignment horizontal="center" vertical="center"/>
    </xf>
    <xf numFmtId="167" fontId="3" fillId="0" borderId="1" xfId="4" applyNumberFormat="1" applyFont="1" applyFill="1" applyBorder="1" applyAlignment="1" applyProtection="1">
      <alignment horizontal="center" vertical="center"/>
    </xf>
    <xf numFmtId="9" fontId="3" fillId="0" borderId="1" xfId="5" applyFont="1" applyFill="1" applyBorder="1" applyAlignment="1" applyProtection="1">
      <alignment horizontal="center" vertical="center"/>
    </xf>
    <xf numFmtId="167" fontId="0" fillId="0" borderId="0" xfId="0" applyNumberFormat="1"/>
    <xf numFmtId="0" fontId="0" fillId="0" borderId="0" xfId="0" applyAlignment="1">
      <alignment horizontal="center" vertical="center"/>
    </xf>
    <xf numFmtId="166" fontId="0" fillId="0" borderId="0" xfId="2" applyFont="1" applyAlignment="1">
      <alignment horizontal="center" vertical="center"/>
    </xf>
    <xf numFmtId="167" fontId="4" fillId="0" borderId="2" xfId="1" applyNumberFormat="1" applyFont="1" applyBorder="1"/>
    <xf numFmtId="166" fontId="4" fillId="0" borderId="2" xfId="1" applyNumberFormat="1" applyFont="1" applyBorder="1"/>
    <xf numFmtId="1" fontId="5" fillId="3" borderId="1" xfId="3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168" fontId="5" fillId="3" borderId="1" xfId="3" applyFont="1" applyFill="1" applyBorder="1" applyAlignment="1" applyProtection="1">
      <alignment horizontal="center" vertical="center" wrapText="1"/>
    </xf>
    <xf numFmtId="165" fontId="5" fillId="3" borderId="1" xfId="3" applyNumberFormat="1" applyFont="1" applyFill="1" applyBorder="1" applyAlignment="1" applyProtection="1">
      <alignment horizontal="center" vertical="center" wrapText="1"/>
    </xf>
    <xf numFmtId="165" fontId="5" fillId="2" borderId="1" xfId="3" applyNumberFormat="1" applyFont="1" applyFill="1" applyBorder="1" applyAlignment="1" applyProtection="1">
      <alignment horizontal="center" vertical="center" wrapText="1"/>
    </xf>
    <xf numFmtId="166" fontId="5" fillId="2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71" fontId="7" fillId="0" borderId="1" xfId="6" applyNumberFormat="1" applyFont="1" applyBorder="1" applyAlignment="1" applyProtection="1">
      <alignment horizontal="center" vertical="center" wrapText="1"/>
    </xf>
    <xf numFmtId="168" fontId="7" fillId="0" borderId="1" xfId="6" applyFont="1" applyBorder="1" applyAlignment="1" applyProtection="1">
      <alignment horizontal="center" vertical="center" wrapText="1"/>
    </xf>
    <xf numFmtId="14" fontId="7" fillId="0" borderId="1" xfId="6" applyNumberFormat="1" applyFont="1" applyBorder="1" applyAlignment="1" applyProtection="1">
      <alignment horizontal="center" vertical="center" wrapText="1"/>
    </xf>
    <xf numFmtId="168" fontId="7" fillId="0" borderId="1" xfId="6" quotePrefix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2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6" fontId="1" fillId="0" borderId="1" xfId="2" applyFont="1" applyFill="1" applyBorder="1" applyAlignment="1">
      <alignment horizontal="center" vertical="center"/>
    </xf>
    <xf numFmtId="0" fontId="0" fillId="0" borderId="3" xfId="0" applyBorder="1"/>
    <xf numFmtId="169" fontId="3" fillId="2" borderId="1" xfId="3" applyNumberFormat="1" applyFont="1" applyFill="1" applyBorder="1" applyAlignment="1" applyProtection="1">
      <alignment horizontal="center" vertical="center" wrapText="1"/>
    </xf>
  </cellXfs>
  <cellStyles count="7">
    <cellStyle name="Comma" xfId="1" builtinId="3"/>
    <cellStyle name="Currency" xfId="2" builtinId="4"/>
    <cellStyle name="Millares 2" xfId="4"/>
    <cellStyle name="Normal" xfId="0" builtinId="0"/>
    <cellStyle name="Normal 2" xfId="3"/>
    <cellStyle name="Porcentaje 2" xfId="5"/>
    <cellStyle name="Style 1" xfId="6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253006</xdr:colOff>
      <xdr:row>1</xdr:row>
      <xdr:rowOff>127000</xdr:rowOff>
    </xdr:from>
    <xdr:to>
      <xdr:col>2</xdr:col>
      <xdr:colOff>889000</xdr:colOff>
      <xdr:row>5</xdr:row>
      <xdr:rowOff>269875</xdr:rowOff>
    </xdr:to>
    <xdr:pic>
      <xdr:nvPicPr>
        <xdr:cNvPr id="2" name="image77.png" descr="loguito Vans.jpg">
          <a:extLst>
            <a:ext uri="{FF2B5EF4-FFF2-40B4-BE49-F238E27FC236}">
              <a16:creationId xmlns:a16="http://schemas.microsoft.com/office/drawing/2014/main" xmlns="" id="{2BB2DE8C-8C31-488C-9A85-9E449F55E7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006" y="422275"/>
          <a:ext cx="4388844" cy="13239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10</xdr:row>
      <xdr:rowOff>209549</xdr:rowOff>
    </xdr:from>
    <xdr:to>
      <xdr:col>0</xdr:col>
      <xdr:colOff>987244</xdr:colOff>
      <xdr:row>10</xdr:row>
      <xdr:rowOff>691766</xdr:rowOff>
    </xdr:to>
    <xdr:pic>
      <xdr:nvPicPr>
        <xdr:cNvPr id="3" name="Imagen 291" descr="VANS OLD SKOOL VN000D3HNVY NAVY">
          <a:extLst>
            <a:ext uri="{FF2B5EF4-FFF2-40B4-BE49-F238E27FC236}">
              <a16:creationId xmlns:a16="http://schemas.microsoft.com/office/drawing/2014/main" xmlns="" id="{E1112944-A3C4-456E-AB05-7B0840EDF0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6" t="41588" r="10275" b="21630"/>
        <a:stretch/>
      </xdr:blipFill>
      <xdr:spPr bwMode="auto">
        <a:xfrm>
          <a:off x="0" y="4343399"/>
          <a:ext cx="987244" cy="482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108857</xdr:rowOff>
    </xdr:from>
    <xdr:to>
      <xdr:col>0</xdr:col>
      <xdr:colOff>985774</xdr:colOff>
      <xdr:row>11</xdr:row>
      <xdr:rowOff>680357</xdr:rowOff>
    </xdr:to>
    <xdr:pic>
      <xdr:nvPicPr>
        <xdr:cNvPr id="4" name="Imagen 294" descr="Vans SK8-Hi True White - 66$ | VN000D5IW00 | Shooos.com">
          <a:extLst>
            <a:ext uri="{FF2B5EF4-FFF2-40B4-BE49-F238E27FC236}">
              <a16:creationId xmlns:a16="http://schemas.microsoft.com/office/drawing/2014/main" xmlns="" id="{368E9EA5-7A4E-4E46-820F-9F11B7F55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8532"/>
          <a:ext cx="98577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97971</xdr:rowOff>
    </xdr:from>
    <xdr:to>
      <xdr:col>0</xdr:col>
      <xdr:colOff>985774</xdr:colOff>
      <xdr:row>12</xdr:row>
      <xdr:rowOff>669471</xdr:rowOff>
    </xdr:to>
    <xdr:pic>
      <xdr:nvPicPr>
        <xdr:cNvPr id="5" name="Imagen 294" descr="Vans SK8-Hi True White - 66$ | VN000D5IW00 | Shooos.com">
          <a:extLst>
            <a:ext uri="{FF2B5EF4-FFF2-40B4-BE49-F238E27FC236}">
              <a16:creationId xmlns:a16="http://schemas.microsoft.com/office/drawing/2014/main" xmlns="" id="{B361257E-601C-4DA6-A10A-A120BEFEA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3471"/>
          <a:ext cx="98577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136072</xdr:rowOff>
    </xdr:from>
    <xdr:to>
      <xdr:col>0</xdr:col>
      <xdr:colOff>979714</xdr:colOff>
      <xdr:row>13</xdr:row>
      <xdr:rowOff>824593</xdr:rowOff>
    </xdr:to>
    <xdr:pic>
      <xdr:nvPicPr>
        <xdr:cNvPr id="6" name="Imagen 208">
          <a:extLst>
            <a:ext uri="{FF2B5EF4-FFF2-40B4-BE49-F238E27FC236}">
              <a16:creationId xmlns:a16="http://schemas.microsoft.com/office/drawing/2014/main" xmlns="" id="{5FC1A783-FAE3-45C0-9CE3-0D0449A0D8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7397"/>
          <a:ext cx="979714" cy="6885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152400</xdr:rowOff>
    </xdr:from>
    <xdr:to>
      <xdr:col>0</xdr:col>
      <xdr:colOff>979714</xdr:colOff>
      <xdr:row>14</xdr:row>
      <xdr:rowOff>840921</xdr:rowOff>
    </xdr:to>
    <xdr:pic>
      <xdr:nvPicPr>
        <xdr:cNvPr id="7" name="Imagen 208">
          <a:extLst>
            <a:ext uri="{FF2B5EF4-FFF2-40B4-BE49-F238E27FC236}">
              <a16:creationId xmlns:a16="http://schemas.microsoft.com/office/drawing/2014/main" xmlns="" id="{8C4C7515-E533-40EF-8B22-89B3816DA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29550"/>
          <a:ext cx="979714" cy="6885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136071</xdr:rowOff>
    </xdr:from>
    <xdr:to>
      <xdr:col>0</xdr:col>
      <xdr:colOff>928686</xdr:colOff>
      <xdr:row>18</xdr:row>
      <xdr:rowOff>648135</xdr:rowOff>
    </xdr:to>
    <xdr:pic>
      <xdr:nvPicPr>
        <xdr:cNvPr id="8" name="Imagen 281" descr="Vans CALZADO OLD SKOOL en High Rise &amp;amp; True White | REVOLVE">
          <a:extLst>
            <a:ext uri="{FF2B5EF4-FFF2-40B4-BE49-F238E27FC236}">
              <a16:creationId xmlns:a16="http://schemas.microsoft.com/office/drawing/2014/main" xmlns="" id="{9566B211-44C7-48F5-BF21-C677714E7A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919" b="26198"/>
        <a:stretch/>
      </xdr:blipFill>
      <xdr:spPr bwMode="auto">
        <a:xfrm>
          <a:off x="0" y="11356521"/>
          <a:ext cx="928686" cy="51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95250</xdr:rowOff>
    </xdr:from>
    <xdr:to>
      <xdr:col>0</xdr:col>
      <xdr:colOff>884464</xdr:colOff>
      <xdr:row>19</xdr:row>
      <xdr:rowOff>830036</xdr:rowOff>
    </xdr:to>
    <xdr:pic>
      <xdr:nvPicPr>
        <xdr:cNvPr id="9" name="Imagen 210">
          <a:extLst>
            <a:ext uri="{FF2B5EF4-FFF2-40B4-BE49-F238E27FC236}">
              <a16:creationId xmlns:a16="http://schemas.microsoft.com/office/drawing/2014/main" xmlns="" id="{8B02D9F2-6F3C-414E-BD44-3744E093D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01525"/>
          <a:ext cx="884464" cy="734786"/>
        </a:xfrm>
        <a:prstGeom prst="rect">
          <a:avLst/>
        </a:prstGeom>
      </xdr:spPr>
    </xdr:pic>
    <xdr:clientData/>
  </xdr:twoCellAnchor>
  <xdr:twoCellAnchor>
    <xdr:from>
      <xdr:col>0</xdr:col>
      <xdr:colOff>68035</xdr:colOff>
      <xdr:row>21</xdr:row>
      <xdr:rowOff>47625</xdr:rowOff>
    </xdr:from>
    <xdr:to>
      <xdr:col>0</xdr:col>
      <xdr:colOff>1031875</xdr:colOff>
      <xdr:row>21</xdr:row>
      <xdr:rowOff>797379</xdr:rowOff>
    </xdr:to>
    <xdr:pic>
      <xdr:nvPicPr>
        <xdr:cNvPr id="10" name="Imagen 218">
          <a:extLst>
            <a:ext uri="{FF2B5EF4-FFF2-40B4-BE49-F238E27FC236}">
              <a16:creationId xmlns:a16="http://schemas.microsoft.com/office/drawing/2014/main" xmlns="" id="{3F0E8FA4-62AD-44CB-85B3-9F518536A8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14017625"/>
          <a:ext cx="963840" cy="749754"/>
        </a:xfrm>
        <a:prstGeom prst="rect">
          <a:avLst/>
        </a:prstGeom>
      </xdr:spPr>
    </xdr:pic>
    <xdr:clientData/>
  </xdr:twoCellAnchor>
  <xdr:twoCellAnchor>
    <xdr:from>
      <xdr:col>0</xdr:col>
      <xdr:colOff>54428</xdr:colOff>
      <xdr:row>22</xdr:row>
      <xdr:rowOff>136071</xdr:rowOff>
    </xdr:from>
    <xdr:to>
      <xdr:col>0</xdr:col>
      <xdr:colOff>846908</xdr:colOff>
      <xdr:row>22</xdr:row>
      <xdr:rowOff>783771</xdr:rowOff>
    </xdr:to>
    <xdr:pic>
      <xdr:nvPicPr>
        <xdr:cNvPr id="11" name="Imagen 219">
          <a:extLst>
            <a:ext uri="{FF2B5EF4-FFF2-40B4-BE49-F238E27FC236}">
              <a16:creationId xmlns:a16="http://schemas.microsoft.com/office/drawing/2014/main" xmlns="" id="{904D511A-FFB1-481F-A3FB-070597FA2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14899821"/>
          <a:ext cx="792480" cy="647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206827</xdr:rowOff>
    </xdr:from>
    <xdr:to>
      <xdr:col>0</xdr:col>
      <xdr:colOff>952500</xdr:colOff>
      <xdr:row>23</xdr:row>
      <xdr:rowOff>655862</xdr:rowOff>
    </xdr:to>
    <xdr:pic>
      <xdr:nvPicPr>
        <xdr:cNvPr id="12" name="Imagen 222">
          <a:extLst>
            <a:ext uri="{FF2B5EF4-FFF2-40B4-BE49-F238E27FC236}">
              <a16:creationId xmlns:a16="http://schemas.microsoft.com/office/drawing/2014/main" xmlns="" id="{A9E6AF92-4195-45D6-982C-23EB085D7E2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3" t="29475" r="7408" b="32384"/>
        <a:stretch/>
      </xdr:blipFill>
      <xdr:spPr>
        <a:xfrm>
          <a:off x="0" y="15856402"/>
          <a:ext cx="952500" cy="449035"/>
        </a:xfrm>
        <a:prstGeom prst="rect">
          <a:avLst/>
        </a:prstGeom>
      </xdr:spPr>
    </xdr:pic>
    <xdr:clientData/>
  </xdr:twoCellAnchor>
  <xdr:twoCellAnchor>
    <xdr:from>
      <xdr:col>0</xdr:col>
      <xdr:colOff>68036</xdr:colOff>
      <xdr:row>24</xdr:row>
      <xdr:rowOff>54428</xdr:rowOff>
    </xdr:from>
    <xdr:to>
      <xdr:col>0</xdr:col>
      <xdr:colOff>890996</xdr:colOff>
      <xdr:row>24</xdr:row>
      <xdr:rowOff>839288</xdr:rowOff>
    </xdr:to>
    <xdr:pic>
      <xdr:nvPicPr>
        <xdr:cNvPr id="13" name="Imagen 224">
          <a:extLst>
            <a:ext uri="{FF2B5EF4-FFF2-40B4-BE49-F238E27FC236}">
              <a16:creationId xmlns:a16="http://schemas.microsoft.com/office/drawing/2014/main" xmlns="" id="{43036583-6BFF-47DC-9CFF-DED39F81B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16589828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125186</xdr:colOff>
      <xdr:row>26</xdr:row>
      <xdr:rowOff>16327</xdr:rowOff>
    </xdr:from>
    <xdr:to>
      <xdr:col>0</xdr:col>
      <xdr:colOff>948146</xdr:colOff>
      <xdr:row>26</xdr:row>
      <xdr:rowOff>801187</xdr:rowOff>
    </xdr:to>
    <xdr:pic>
      <xdr:nvPicPr>
        <xdr:cNvPr id="14" name="Imagen 224">
          <a:extLst>
            <a:ext uri="{FF2B5EF4-FFF2-40B4-BE49-F238E27FC236}">
              <a16:creationId xmlns:a16="http://schemas.microsoft.com/office/drawing/2014/main" xmlns="" id="{204BB50A-2388-4ADF-84A0-90400CE3E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86" y="18323377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87086</xdr:colOff>
      <xdr:row>25</xdr:row>
      <xdr:rowOff>59870</xdr:rowOff>
    </xdr:from>
    <xdr:to>
      <xdr:col>0</xdr:col>
      <xdr:colOff>910046</xdr:colOff>
      <xdr:row>25</xdr:row>
      <xdr:rowOff>844730</xdr:rowOff>
    </xdr:to>
    <xdr:pic>
      <xdr:nvPicPr>
        <xdr:cNvPr id="15" name="Imagen 224">
          <a:extLst>
            <a:ext uri="{FF2B5EF4-FFF2-40B4-BE49-F238E27FC236}">
              <a16:creationId xmlns:a16="http://schemas.microsoft.com/office/drawing/2014/main" xmlns="" id="{ADD0F376-E861-4212-B543-5837B11572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6" y="17481095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70758</xdr:colOff>
      <xdr:row>27</xdr:row>
      <xdr:rowOff>57150</xdr:rowOff>
    </xdr:from>
    <xdr:to>
      <xdr:col>0</xdr:col>
      <xdr:colOff>893718</xdr:colOff>
      <xdr:row>27</xdr:row>
      <xdr:rowOff>842010</xdr:rowOff>
    </xdr:to>
    <xdr:pic>
      <xdr:nvPicPr>
        <xdr:cNvPr id="16" name="Imagen 227">
          <a:extLst>
            <a:ext uri="{FF2B5EF4-FFF2-40B4-BE49-F238E27FC236}">
              <a16:creationId xmlns:a16="http://schemas.microsoft.com/office/drawing/2014/main" xmlns="" id="{F8777E88-CA83-486D-9A19-2270CDCF7E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8" y="19250025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68036</xdr:colOff>
      <xdr:row>28</xdr:row>
      <xdr:rowOff>40822</xdr:rowOff>
    </xdr:from>
    <xdr:to>
      <xdr:col>0</xdr:col>
      <xdr:colOff>890996</xdr:colOff>
      <xdr:row>28</xdr:row>
      <xdr:rowOff>825682</xdr:rowOff>
    </xdr:to>
    <xdr:pic>
      <xdr:nvPicPr>
        <xdr:cNvPr id="17" name="Imagen 229">
          <a:extLst>
            <a:ext uri="{FF2B5EF4-FFF2-40B4-BE49-F238E27FC236}">
              <a16:creationId xmlns:a16="http://schemas.microsoft.com/office/drawing/2014/main" xmlns="" id="{45142A04-41E9-4CAC-8F02-59D2615B25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20119522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81643</xdr:colOff>
      <xdr:row>29</xdr:row>
      <xdr:rowOff>54428</xdr:rowOff>
    </xdr:from>
    <xdr:to>
      <xdr:col>0</xdr:col>
      <xdr:colOff>904603</xdr:colOff>
      <xdr:row>29</xdr:row>
      <xdr:rowOff>839288</xdr:rowOff>
    </xdr:to>
    <xdr:pic>
      <xdr:nvPicPr>
        <xdr:cNvPr id="18" name="Imagen 229">
          <a:extLst>
            <a:ext uri="{FF2B5EF4-FFF2-40B4-BE49-F238E27FC236}">
              <a16:creationId xmlns:a16="http://schemas.microsoft.com/office/drawing/2014/main" xmlns="" id="{5D84C7CD-A839-4C7C-84CD-11ABDA308B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21018953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40821</xdr:colOff>
      <xdr:row>30</xdr:row>
      <xdr:rowOff>40822</xdr:rowOff>
    </xdr:from>
    <xdr:to>
      <xdr:col>0</xdr:col>
      <xdr:colOff>863781</xdr:colOff>
      <xdr:row>30</xdr:row>
      <xdr:rowOff>825682</xdr:rowOff>
    </xdr:to>
    <xdr:pic>
      <xdr:nvPicPr>
        <xdr:cNvPr id="19" name="Imagen 238">
          <a:extLst>
            <a:ext uri="{FF2B5EF4-FFF2-40B4-BE49-F238E27FC236}">
              <a16:creationId xmlns:a16="http://schemas.microsoft.com/office/drawing/2014/main" xmlns="" id="{1CDE1A9D-77F1-48D1-B972-282F47FD0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21891172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27214</xdr:colOff>
      <xdr:row>31</xdr:row>
      <xdr:rowOff>40821</xdr:rowOff>
    </xdr:from>
    <xdr:to>
      <xdr:col>0</xdr:col>
      <xdr:colOff>850174</xdr:colOff>
      <xdr:row>31</xdr:row>
      <xdr:rowOff>825681</xdr:rowOff>
    </xdr:to>
    <xdr:pic>
      <xdr:nvPicPr>
        <xdr:cNvPr id="20" name="Imagen 238">
          <a:extLst>
            <a:ext uri="{FF2B5EF4-FFF2-40B4-BE49-F238E27FC236}">
              <a16:creationId xmlns:a16="http://schemas.microsoft.com/office/drawing/2014/main" xmlns="" id="{84A777AB-5657-464B-8429-2374F304EF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22776996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68035</xdr:colOff>
      <xdr:row>32</xdr:row>
      <xdr:rowOff>40822</xdr:rowOff>
    </xdr:from>
    <xdr:to>
      <xdr:col>0</xdr:col>
      <xdr:colOff>890995</xdr:colOff>
      <xdr:row>32</xdr:row>
      <xdr:rowOff>825682</xdr:rowOff>
    </xdr:to>
    <xdr:pic>
      <xdr:nvPicPr>
        <xdr:cNvPr id="21" name="Imagen 240">
          <a:extLst>
            <a:ext uri="{FF2B5EF4-FFF2-40B4-BE49-F238E27FC236}">
              <a16:creationId xmlns:a16="http://schemas.microsoft.com/office/drawing/2014/main" xmlns="" id="{D2BCCC4B-B43D-4091-9BC3-82B3B2E92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23662822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40822</xdr:rowOff>
    </xdr:from>
    <xdr:to>
      <xdr:col>0</xdr:col>
      <xdr:colOff>822960</xdr:colOff>
      <xdr:row>33</xdr:row>
      <xdr:rowOff>825682</xdr:rowOff>
    </xdr:to>
    <xdr:pic>
      <xdr:nvPicPr>
        <xdr:cNvPr id="22" name="Imagen 240">
          <a:extLst>
            <a:ext uri="{FF2B5EF4-FFF2-40B4-BE49-F238E27FC236}">
              <a16:creationId xmlns:a16="http://schemas.microsoft.com/office/drawing/2014/main" xmlns="" id="{9D519338-63D2-46D4-BFAE-AB3CF1B5B0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548647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54429</xdr:colOff>
      <xdr:row>34</xdr:row>
      <xdr:rowOff>81643</xdr:rowOff>
    </xdr:from>
    <xdr:to>
      <xdr:col>0</xdr:col>
      <xdr:colOff>859517</xdr:colOff>
      <xdr:row>34</xdr:row>
      <xdr:rowOff>784679</xdr:rowOff>
    </xdr:to>
    <xdr:pic>
      <xdr:nvPicPr>
        <xdr:cNvPr id="23" name="Imagen 242">
          <a:extLst>
            <a:ext uri="{FF2B5EF4-FFF2-40B4-BE49-F238E27FC236}">
              <a16:creationId xmlns:a16="http://schemas.microsoft.com/office/drawing/2014/main" xmlns="" id="{C87F0FB8-2CCC-4FA7-A512-98AFED5113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25475293"/>
          <a:ext cx="805088" cy="703036"/>
        </a:xfrm>
        <a:prstGeom prst="rect">
          <a:avLst/>
        </a:prstGeom>
      </xdr:spPr>
    </xdr:pic>
    <xdr:clientData/>
  </xdr:twoCellAnchor>
  <xdr:twoCellAnchor>
    <xdr:from>
      <xdr:col>0</xdr:col>
      <xdr:colOff>81642</xdr:colOff>
      <xdr:row>35</xdr:row>
      <xdr:rowOff>95250</xdr:rowOff>
    </xdr:from>
    <xdr:to>
      <xdr:col>0</xdr:col>
      <xdr:colOff>886730</xdr:colOff>
      <xdr:row>35</xdr:row>
      <xdr:rowOff>798286</xdr:rowOff>
    </xdr:to>
    <xdr:pic>
      <xdr:nvPicPr>
        <xdr:cNvPr id="24" name="Imagen 242">
          <a:extLst>
            <a:ext uri="{FF2B5EF4-FFF2-40B4-BE49-F238E27FC236}">
              <a16:creationId xmlns:a16="http://schemas.microsoft.com/office/drawing/2014/main" xmlns="" id="{8A2E00F8-F6DD-4846-B3EA-8DF63D9BD9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" y="26374725"/>
          <a:ext cx="805088" cy="703036"/>
        </a:xfrm>
        <a:prstGeom prst="rect">
          <a:avLst/>
        </a:prstGeom>
      </xdr:spPr>
    </xdr:pic>
    <xdr:clientData/>
  </xdr:twoCellAnchor>
  <xdr:twoCellAnchor>
    <xdr:from>
      <xdr:col>0</xdr:col>
      <xdr:colOff>54428</xdr:colOff>
      <xdr:row>36</xdr:row>
      <xdr:rowOff>136071</xdr:rowOff>
    </xdr:from>
    <xdr:to>
      <xdr:col>0</xdr:col>
      <xdr:colOff>791482</xdr:colOff>
      <xdr:row>36</xdr:row>
      <xdr:rowOff>759732</xdr:rowOff>
    </xdr:to>
    <xdr:pic>
      <xdr:nvPicPr>
        <xdr:cNvPr id="25" name="Imagen 244">
          <a:extLst>
            <a:ext uri="{FF2B5EF4-FFF2-40B4-BE49-F238E27FC236}">
              <a16:creationId xmlns:a16="http://schemas.microsoft.com/office/drawing/2014/main" xmlns="" id="{00A3F2AD-A765-4BD4-86B4-E032D1375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27301371"/>
          <a:ext cx="737054" cy="623661"/>
        </a:xfrm>
        <a:prstGeom prst="rect">
          <a:avLst/>
        </a:prstGeom>
      </xdr:spPr>
    </xdr:pic>
    <xdr:clientData/>
  </xdr:twoCellAnchor>
  <xdr:twoCellAnchor>
    <xdr:from>
      <xdr:col>0</xdr:col>
      <xdr:colOff>136072</xdr:colOff>
      <xdr:row>37</xdr:row>
      <xdr:rowOff>190500</xdr:rowOff>
    </xdr:from>
    <xdr:to>
      <xdr:col>0</xdr:col>
      <xdr:colOff>839108</xdr:colOff>
      <xdr:row>37</xdr:row>
      <xdr:rowOff>836839</xdr:rowOff>
    </xdr:to>
    <xdr:pic>
      <xdr:nvPicPr>
        <xdr:cNvPr id="26" name="Imagen 255">
          <a:extLst>
            <a:ext uri="{FF2B5EF4-FFF2-40B4-BE49-F238E27FC236}">
              <a16:creationId xmlns:a16="http://schemas.microsoft.com/office/drawing/2014/main" xmlns="" id="{BBAB35DB-D2C4-45E5-ADDC-8C89B9974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8241625"/>
          <a:ext cx="703036" cy="646339"/>
        </a:xfrm>
        <a:prstGeom prst="rect">
          <a:avLst/>
        </a:prstGeom>
      </xdr:spPr>
    </xdr:pic>
    <xdr:clientData/>
  </xdr:twoCellAnchor>
  <xdr:twoCellAnchor>
    <xdr:from>
      <xdr:col>0</xdr:col>
      <xdr:colOff>108857</xdr:colOff>
      <xdr:row>38</xdr:row>
      <xdr:rowOff>136071</xdr:rowOff>
    </xdr:from>
    <xdr:to>
      <xdr:col>0</xdr:col>
      <xdr:colOff>811893</xdr:colOff>
      <xdr:row>38</xdr:row>
      <xdr:rowOff>782410</xdr:rowOff>
    </xdr:to>
    <xdr:pic>
      <xdr:nvPicPr>
        <xdr:cNvPr id="27" name="Imagen 255">
          <a:extLst>
            <a:ext uri="{FF2B5EF4-FFF2-40B4-BE49-F238E27FC236}">
              <a16:creationId xmlns:a16="http://schemas.microsoft.com/office/drawing/2014/main" xmlns="" id="{DD7BDCB6-CE18-4348-9391-150546F71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29073021"/>
          <a:ext cx="703036" cy="646339"/>
        </a:xfrm>
        <a:prstGeom prst="rect">
          <a:avLst/>
        </a:prstGeom>
      </xdr:spPr>
    </xdr:pic>
    <xdr:clientData/>
  </xdr:twoCellAnchor>
  <xdr:twoCellAnchor>
    <xdr:from>
      <xdr:col>0</xdr:col>
      <xdr:colOff>68036</xdr:colOff>
      <xdr:row>39</xdr:row>
      <xdr:rowOff>68036</xdr:rowOff>
    </xdr:from>
    <xdr:to>
      <xdr:col>0</xdr:col>
      <xdr:colOff>884465</xdr:colOff>
      <xdr:row>39</xdr:row>
      <xdr:rowOff>830217</xdr:rowOff>
    </xdr:to>
    <xdr:pic>
      <xdr:nvPicPr>
        <xdr:cNvPr id="28" name="Imagen 257">
          <a:extLst>
            <a:ext uri="{FF2B5EF4-FFF2-40B4-BE49-F238E27FC236}">
              <a16:creationId xmlns:a16="http://schemas.microsoft.com/office/drawing/2014/main" xmlns="" id="{9F2B78F6-077A-41AB-AEEF-709A6C417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29890811"/>
          <a:ext cx="816429" cy="762181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40</xdr:row>
      <xdr:rowOff>40821</xdr:rowOff>
    </xdr:from>
    <xdr:to>
      <xdr:col>0</xdr:col>
      <xdr:colOff>850175</xdr:colOff>
      <xdr:row>40</xdr:row>
      <xdr:rowOff>825681</xdr:rowOff>
    </xdr:to>
    <xdr:pic>
      <xdr:nvPicPr>
        <xdr:cNvPr id="29" name="Imagen 263">
          <a:extLst>
            <a:ext uri="{FF2B5EF4-FFF2-40B4-BE49-F238E27FC236}">
              <a16:creationId xmlns:a16="http://schemas.microsoft.com/office/drawing/2014/main" xmlns="" id="{BA8C5BC0-7C73-4B7B-85BA-3096E95FD0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30749421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40821</xdr:colOff>
      <xdr:row>41</xdr:row>
      <xdr:rowOff>27215</xdr:rowOff>
    </xdr:from>
    <xdr:to>
      <xdr:col>0</xdr:col>
      <xdr:colOff>863781</xdr:colOff>
      <xdr:row>41</xdr:row>
      <xdr:rowOff>812075</xdr:rowOff>
    </xdr:to>
    <xdr:pic>
      <xdr:nvPicPr>
        <xdr:cNvPr id="30" name="Imagen 263">
          <a:extLst>
            <a:ext uri="{FF2B5EF4-FFF2-40B4-BE49-F238E27FC236}">
              <a16:creationId xmlns:a16="http://schemas.microsoft.com/office/drawing/2014/main" xmlns="" id="{A16BBF78-DFE0-403C-8204-6AD232016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31621640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68036</xdr:colOff>
      <xdr:row>42</xdr:row>
      <xdr:rowOff>40821</xdr:rowOff>
    </xdr:from>
    <xdr:to>
      <xdr:col>0</xdr:col>
      <xdr:colOff>890996</xdr:colOff>
      <xdr:row>42</xdr:row>
      <xdr:rowOff>825681</xdr:rowOff>
    </xdr:to>
    <xdr:pic>
      <xdr:nvPicPr>
        <xdr:cNvPr id="31" name="Imagen 267">
          <a:extLst>
            <a:ext uri="{FF2B5EF4-FFF2-40B4-BE49-F238E27FC236}">
              <a16:creationId xmlns:a16="http://schemas.microsoft.com/office/drawing/2014/main" xmlns="" id="{2BC13F69-703C-4CB9-AB78-1551F6EB9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32521071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13607</xdr:colOff>
      <xdr:row>43</xdr:row>
      <xdr:rowOff>40822</xdr:rowOff>
    </xdr:from>
    <xdr:to>
      <xdr:col>0</xdr:col>
      <xdr:colOff>836567</xdr:colOff>
      <xdr:row>43</xdr:row>
      <xdr:rowOff>825682</xdr:rowOff>
    </xdr:to>
    <xdr:pic>
      <xdr:nvPicPr>
        <xdr:cNvPr id="32" name="Imagen 267">
          <a:extLst>
            <a:ext uri="{FF2B5EF4-FFF2-40B4-BE49-F238E27FC236}">
              <a16:creationId xmlns:a16="http://schemas.microsoft.com/office/drawing/2014/main" xmlns="" id="{18A6C495-DBE0-4BA9-B5BD-07C18C127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33406897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81643</xdr:colOff>
      <xdr:row>44</xdr:row>
      <xdr:rowOff>54429</xdr:rowOff>
    </xdr:from>
    <xdr:to>
      <xdr:col>0</xdr:col>
      <xdr:colOff>904603</xdr:colOff>
      <xdr:row>44</xdr:row>
      <xdr:rowOff>839289</xdr:rowOff>
    </xdr:to>
    <xdr:pic>
      <xdr:nvPicPr>
        <xdr:cNvPr id="33" name="Imagen 271">
          <a:extLst>
            <a:ext uri="{FF2B5EF4-FFF2-40B4-BE49-F238E27FC236}">
              <a16:creationId xmlns:a16="http://schemas.microsoft.com/office/drawing/2014/main" xmlns="" id="{0F0F5712-85B9-4519-8F9D-E1764F41C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34306329"/>
          <a:ext cx="822960" cy="784860"/>
        </a:xfrm>
        <a:prstGeom prst="rect">
          <a:avLst/>
        </a:prstGeom>
      </xdr:spPr>
    </xdr:pic>
    <xdr:clientData/>
  </xdr:twoCellAnchor>
  <xdr:twoCellAnchor>
    <xdr:from>
      <xdr:col>0</xdr:col>
      <xdr:colOff>44450</xdr:colOff>
      <xdr:row>9</xdr:row>
      <xdr:rowOff>152400</xdr:rowOff>
    </xdr:from>
    <xdr:to>
      <xdr:col>0</xdr:col>
      <xdr:colOff>1009650</xdr:colOff>
      <xdr:row>9</xdr:row>
      <xdr:rowOff>736600</xdr:rowOff>
    </xdr:to>
    <xdr:pic>
      <xdr:nvPicPr>
        <xdr:cNvPr id="34" name="Imagen 33" descr="page8image65835072">
          <a:extLst>
            <a:ext uri="{FF2B5EF4-FFF2-40B4-BE49-F238E27FC236}">
              <a16:creationId xmlns:a16="http://schemas.microsoft.com/office/drawing/2014/main" xmlns="" id="{507A1DA7-656A-4736-B697-DFB08F378A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69" b="17105"/>
        <a:stretch/>
      </xdr:blipFill>
      <xdr:spPr bwMode="auto">
        <a:xfrm>
          <a:off x="44450" y="3400425"/>
          <a:ext cx="9652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88900</xdr:colOff>
      <xdr:row>15</xdr:row>
      <xdr:rowOff>76200</xdr:rowOff>
    </xdr:from>
    <xdr:to>
      <xdr:col>0</xdr:col>
      <xdr:colOff>972820</xdr:colOff>
      <xdr:row>15</xdr:row>
      <xdr:rowOff>845820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F88EE401-F6B1-43FF-A638-F294D5214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8639175"/>
          <a:ext cx="883920" cy="76962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16</xdr:row>
      <xdr:rowOff>63500</xdr:rowOff>
    </xdr:from>
    <xdr:to>
      <xdr:col>0</xdr:col>
      <xdr:colOff>998220</xdr:colOff>
      <xdr:row>16</xdr:row>
      <xdr:rowOff>833120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2DA27A08-6EFE-415E-B71F-9A83AB991F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12300"/>
          <a:ext cx="883920" cy="76962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17</xdr:row>
      <xdr:rowOff>76200</xdr:rowOff>
    </xdr:from>
    <xdr:to>
      <xdr:col>0</xdr:col>
      <xdr:colOff>960120</xdr:colOff>
      <xdr:row>17</xdr:row>
      <xdr:rowOff>845820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526AF62F-D638-41E1-929F-D69915333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10825"/>
          <a:ext cx="883920" cy="769620"/>
        </a:xfrm>
        <a:prstGeom prst="rect">
          <a:avLst/>
        </a:prstGeom>
      </xdr:spPr>
    </xdr:pic>
    <xdr:clientData/>
  </xdr:twoCellAnchor>
  <xdr:twoCellAnchor>
    <xdr:from>
      <xdr:col>0</xdr:col>
      <xdr:colOff>136071</xdr:colOff>
      <xdr:row>45</xdr:row>
      <xdr:rowOff>231323</xdr:rowOff>
    </xdr:from>
    <xdr:to>
      <xdr:col>0</xdr:col>
      <xdr:colOff>1102179</xdr:colOff>
      <xdr:row>45</xdr:row>
      <xdr:rowOff>688795</xdr:rowOff>
    </xdr:to>
    <xdr:pic>
      <xdr:nvPicPr>
        <xdr:cNvPr id="38" name="Imagen 37" descr="CLASSIC SLIP-ON VN000EYEBWW">
          <a:extLst>
            <a:ext uri="{FF2B5EF4-FFF2-40B4-BE49-F238E27FC236}">
              <a16:creationId xmlns:a16="http://schemas.microsoft.com/office/drawing/2014/main" xmlns="" id="{A9C025BC-7F05-4AB4-A59F-5A15589ED7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95" b="23053"/>
        <a:stretch/>
      </xdr:blipFill>
      <xdr:spPr bwMode="auto">
        <a:xfrm>
          <a:off x="136071" y="35369048"/>
          <a:ext cx="966108" cy="45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87085</xdr:colOff>
      <xdr:row>48</xdr:row>
      <xdr:rowOff>250373</xdr:rowOff>
    </xdr:from>
    <xdr:to>
      <xdr:col>0</xdr:col>
      <xdr:colOff>1053193</xdr:colOff>
      <xdr:row>48</xdr:row>
      <xdr:rowOff>707845</xdr:rowOff>
    </xdr:to>
    <xdr:pic>
      <xdr:nvPicPr>
        <xdr:cNvPr id="39" name="Imagen 38" descr="CLASSIC SLIP-ON VN000EYEBWW">
          <a:extLst>
            <a:ext uri="{FF2B5EF4-FFF2-40B4-BE49-F238E27FC236}">
              <a16:creationId xmlns:a16="http://schemas.microsoft.com/office/drawing/2014/main" xmlns="" id="{C451A6E6-F457-4C14-85F2-D5A9E44063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95" b="23053"/>
        <a:stretch/>
      </xdr:blipFill>
      <xdr:spPr bwMode="auto">
        <a:xfrm>
          <a:off x="87085" y="38045573"/>
          <a:ext cx="966108" cy="45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103414</xdr:colOff>
      <xdr:row>46</xdr:row>
      <xdr:rowOff>280308</xdr:rowOff>
    </xdr:from>
    <xdr:to>
      <xdr:col>0</xdr:col>
      <xdr:colOff>1069522</xdr:colOff>
      <xdr:row>46</xdr:row>
      <xdr:rowOff>737780</xdr:rowOff>
    </xdr:to>
    <xdr:pic>
      <xdr:nvPicPr>
        <xdr:cNvPr id="40" name="Imagen 39" descr="CLASSIC SLIP-ON VN000EYEBWW">
          <a:extLst>
            <a:ext uri="{FF2B5EF4-FFF2-40B4-BE49-F238E27FC236}">
              <a16:creationId xmlns:a16="http://schemas.microsoft.com/office/drawing/2014/main" xmlns="" id="{3C4F5F6D-4C02-4CDF-8620-500DD4F63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95" b="23053"/>
        <a:stretch/>
      </xdr:blipFill>
      <xdr:spPr bwMode="auto">
        <a:xfrm>
          <a:off x="103414" y="36303858"/>
          <a:ext cx="966108" cy="45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13608</xdr:colOff>
      <xdr:row>49</xdr:row>
      <xdr:rowOff>217715</xdr:rowOff>
    </xdr:from>
    <xdr:to>
      <xdr:col>0</xdr:col>
      <xdr:colOff>1102640</xdr:colOff>
      <xdr:row>49</xdr:row>
      <xdr:rowOff>639537</xdr:rowOff>
    </xdr:to>
    <xdr:pic>
      <xdr:nvPicPr>
        <xdr:cNvPr id="41" name="Imagen 40" descr="Zapatilla Vans Old Skool (Primary Check) Unisex Negro - Blockstore.cl">
          <a:extLst>
            <a:ext uri="{FF2B5EF4-FFF2-40B4-BE49-F238E27FC236}">
              <a16:creationId xmlns:a16="http://schemas.microsoft.com/office/drawing/2014/main" xmlns="" id="{46FE6E80-CE73-4C42-99A2-22549C4C9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03" b="11810"/>
        <a:stretch/>
      </xdr:blipFill>
      <xdr:spPr bwMode="auto">
        <a:xfrm>
          <a:off x="13608" y="38898740"/>
          <a:ext cx="1089032" cy="421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57151</xdr:colOff>
      <xdr:row>50</xdr:row>
      <xdr:rowOff>329293</xdr:rowOff>
    </xdr:from>
    <xdr:to>
      <xdr:col>0</xdr:col>
      <xdr:colOff>1146183</xdr:colOff>
      <xdr:row>50</xdr:row>
      <xdr:rowOff>751115</xdr:rowOff>
    </xdr:to>
    <xdr:pic>
      <xdr:nvPicPr>
        <xdr:cNvPr id="42" name="Imagen 41" descr="Zapatilla Vans Old Skool (Primary Check) Unisex Negro - Blockstore.cl">
          <a:extLst>
            <a:ext uri="{FF2B5EF4-FFF2-40B4-BE49-F238E27FC236}">
              <a16:creationId xmlns:a16="http://schemas.microsoft.com/office/drawing/2014/main" xmlns="" id="{710EB20E-1C4D-424C-A7F7-58CE2F2F90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03" b="11810"/>
        <a:stretch/>
      </xdr:blipFill>
      <xdr:spPr bwMode="auto">
        <a:xfrm>
          <a:off x="57151" y="39896143"/>
          <a:ext cx="1089032" cy="421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51</xdr:row>
      <xdr:rowOff>136072</xdr:rowOff>
    </xdr:from>
    <xdr:to>
      <xdr:col>0</xdr:col>
      <xdr:colOff>1034143</xdr:colOff>
      <xdr:row>51</xdr:row>
      <xdr:rowOff>676644</xdr:rowOff>
    </xdr:to>
    <xdr:pic>
      <xdr:nvPicPr>
        <xdr:cNvPr id="43" name="Imagen 42" descr="Vans Mn Ward - 42$ | VN0A38DMPVJ | Shooos.com">
          <a:extLst>
            <a:ext uri="{FF2B5EF4-FFF2-40B4-BE49-F238E27FC236}">
              <a16:creationId xmlns:a16="http://schemas.microsoft.com/office/drawing/2014/main" xmlns="" id="{883A630A-1736-4B4F-BAF3-1474CE6C5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588747"/>
          <a:ext cx="938893" cy="540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108857</xdr:colOff>
      <xdr:row>54</xdr:row>
      <xdr:rowOff>163286</xdr:rowOff>
    </xdr:from>
    <xdr:to>
      <xdr:col>0</xdr:col>
      <xdr:colOff>1143000</xdr:colOff>
      <xdr:row>54</xdr:row>
      <xdr:rowOff>706088</xdr:rowOff>
    </xdr:to>
    <xdr:pic>
      <xdr:nvPicPr>
        <xdr:cNvPr id="44" name="Imagen 43" descr="Vans Filmore Decon VN0A45NMBB8 | BestPrice.gr">
          <a:extLst>
            <a:ext uri="{FF2B5EF4-FFF2-40B4-BE49-F238E27FC236}">
              <a16:creationId xmlns:a16="http://schemas.microsoft.com/office/drawing/2014/main" xmlns="" id="{718F39CF-5A32-445B-9429-1FF5EDDF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" y="43273436"/>
          <a:ext cx="1034143" cy="542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57149</xdr:colOff>
      <xdr:row>55</xdr:row>
      <xdr:rowOff>247650</xdr:rowOff>
    </xdr:from>
    <xdr:to>
      <xdr:col>0</xdr:col>
      <xdr:colOff>1091292</xdr:colOff>
      <xdr:row>55</xdr:row>
      <xdr:rowOff>790452</xdr:rowOff>
    </xdr:to>
    <xdr:pic>
      <xdr:nvPicPr>
        <xdr:cNvPr id="45" name="Imagen 44" descr="Vans Filmore Decon VN0A45NMBB8 | BestPrice.gr">
          <a:extLst>
            <a:ext uri="{FF2B5EF4-FFF2-40B4-BE49-F238E27FC236}">
              <a16:creationId xmlns:a16="http://schemas.microsoft.com/office/drawing/2014/main" xmlns="" id="{64369296-E9AE-4D2E-99BA-4A80EB00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44243625"/>
          <a:ext cx="1034143" cy="542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81643</xdr:colOff>
      <xdr:row>52</xdr:row>
      <xdr:rowOff>163287</xdr:rowOff>
    </xdr:from>
    <xdr:to>
      <xdr:col>0</xdr:col>
      <xdr:colOff>1156607</xdr:colOff>
      <xdr:row>52</xdr:row>
      <xdr:rowOff>721881</xdr:rowOff>
    </xdr:to>
    <xdr:pic>
      <xdr:nvPicPr>
        <xdr:cNvPr id="46" name="Imagen 45" descr="Claroshop.com | Compra en Línea con cargo a tu recibo telmex">
          <a:extLst>
            <a:ext uri="{FF2B5EF4-FFF2-40B4-BE49-F238E27FC236}">
              <a16:creationId xmlns:a16="http://schemas.microsoft.com/office/drawing/2014/main" xmlns="" id="{53835306-5DF3-4CBA-96FB-3D221FD16E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85" b="25215"/>
        <a:stretch/>
      </xdr:blipFill>
      <xdr:spPr bwMode="auto">
        <a:xfrm>
          <a:off x="81643" y="41501787"/>
          <a:ext cx="1074964" cy="55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53</xdr:row>
      <xdr:rowOff>193223</xdr:rowOff>
    </xdr:from>
    <xdr:to>
      <xdr:col>0</xdr:col>
      <xdr:colOff>1132114</xdr:colOff>
      <xdr:row>53</xdr:row>
      <xdr:rowOff>751817</xdr:rowOff>
    </xdr:to>
    <xdr:pic>
      <xdr:nvPicPr>
        <xdr:cNvPr id="47" name="Imagen 46" descr="Claroshop.com | Compra en Línea con cargo a tu recibo telmex">
          <a:extLst>
            <a:ext uri="{FF2B5EF4-FFF2-40B4-BE49-F238E27FC236}">
              <a16:creationId xmlns:a16="http://schemas.microsoft.com/office/drawing/2014/main" xmlns="" id="{1BCE12F4-888E-4398-87C6-4415F2C5B4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85" b="25215"/>
        <a:stretch/>
      </xdr:blipFill>
      <xdr:spPr bwMode="auto">
        <a:xfrm>
          <a:off x="57150" y="42417548"/>
          <a:ext cx="1074964" cy="55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56</xdr:row>
      <xdr:rowOff>176893</xdr:rowOff>
    </xdr:from>
    <xdr:to>
      <xdr:col>0</xdr:col>
      <xdr:colOff>1199636</xdr:colOff>
      <xdr:row>56</xdr:row>
      <xdr:rowOff>707572</xdr:rowOff>
    </xdr:to>
    <xdr:pic>
      <xdr:nvPicPr>
        <xdr:cNvPr id="48" name="Imagen 47" descr="Zapatilla Vans Filmore">
          <a:extLst>
            <a:ext uri="{FF2B5EF4-FFF2-40B4-BE49-F238E27FC236}">
              <a16:creationId xmlns:a16="http://schemas.microsoft.com/office/drawing/2014/main" xmlns="" id="{BAC0F5DC-1384-445B-8741-B0B195725C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49" b="29859"/>
        <a:stretch/>
      </xdr:blipFill>
      <xdr:spPr bwMode="auto">
        <a:xfrm>
          <a:off x="0" y="45058693"/>
          <a:ext cx="1199636" cy="530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81643</xdr:colOff>
      <xdr:row>57</xdr:row>
      <xdr:rowOff>176895</xdr:rowOff>
    </xdr:from>
    <xdr:to>
      <xdr:col>0</xdr:col>
      <xdr:colOff>1143000</xdr:colOff>
      <xdr:row>57</xdr:row>
      <xdr:rowOff>654747</xdr:rowOff>
    </xdr:to>
    <xdr:pic>
      <xdr:nvPicPr>
        <xdr:cNvPr id="49" name="Imagen 48" descr="Vans Filmore VN0A3MTJAK6 | BestPrice.gr">
          <a:extLst>
            <a:ext uri="{FF2B5EF4-FFF2-40B4-BE49-F238E27FC236}">
              <a16:creationId xmlns:a16="http://schemas.microsoft.com/office/drawing/2014/main" xmlns="" id="{1B4F883B-B506-4117-9D9D-12F0CDEC0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45944520"/>
          <a:ext cx="1061357" cy="477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58</xdr:row>
      <xdr:rowOff>149678</xdr:rowOff>
    </xdr:from>
    <xdr:to>
      <xdr:col>0</xdr:col>
      <xdr:colOff>1151470</xdr:colOff>
      <xdr:row>58</xdr:row>
      <xdr:rowOff>734786</xdr:rowOff>
    </xdr:to>
    <xdr:pic>
      <xdr:nvPicPr>
        <xdr:cNvPr id="50" name="Imagen 49" descr="VANS Doheny Decon - Women's Skateboard Shoes | Sports Experts">
          <a:extLst>
            <a:ext uri="{FF2B5EF4-FFF2-40B4-BE49-F238E27FC236}">
              <a16:creationId xmlns:a16="http://schemas.microsoft.com/office/drawing/2014/main" xmlns="" id="{001134F4-872A-4792-832D-36BF296680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60" b="24026"/>
        <a:stretch/>
      </xdr:blipFill>
      <xdr:spPr bwMode="auto">
        <a:xfrm>
          <a:off x="0" y="46803128"/>
          <a:ext cx="1151470" cy="585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59</xdr:row>
      <xdr:rowOff>261257</xdr:rowOff>
    </xdr:from>
    <xdr:to>
      <xdr:col>0</xdr:col>
      <xdr:colOff>1151470</xdr:colOff>
      <xdr:row>59</xdr:row>
      <xdr:rowOff>846365</xdr:rowOff>
    </xdr:to>
    <xdr:pic>
      <xdr:nvPicPr>
        <xdr:cNvPr id="51" name="Imagen 50" descr="VANS Doheny Decon - Women's Skateboard Shoes | Sports Experts">
          <a:extLst>
            <a:ext uri="{FF2B5EF4-FFF2-40B4-BE49-F238E27FC236}">
              <a16:creationId xmlns:a16="http://schemas.microsoft.com/office/drawing/2014/main" xmlns="" id="{5850CACC-F210-49DA-BAE4-0FE54FC3C6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60" b="24026"/>
        <a:stretch/>
      </xdr:blipFill>
      <xdr:spPr bwMode="auto">
        <a:xfrm>
          <a:off x="0" y="47800532"/>
          <a:ext cx="1151470" cy="585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60</xdr:row>
      <xdr:rowOff>142875</xdr:rowOff>
    </xdr:from>
    <xdr:to>
      <xdr:col>0</xdr:col>
      <xdr:colOff>1095375</xdr:colOff>
      <xdr:row>60</xdr:row>
      <xdr:rowOff>665478</xdr:rowOff>
    </xdr:to>
    <xdr:pic>
      <xdr:nvPicPr>
        <xdr:cNvPr id="52" name="Imagen 51" descr="Encuentra tenis deportivos a los mejores precios | ClaroShop.com">
          <a:extLst>
            <a:ext uri="{FF2B5EF4-FFF2-40B4-BE49-F238E27FC236}">
              <a16:creationId xmlns:a16="http://schemas.microsoft.com/office/drawing/2014/main" xmlns="" id="{C0F5EF8B-BC32-4DF5-B0F1-69BCDA3D33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66" b="27350"/>
        <a:stretch/>
      </xdr:blipFill>
      <xdr:spPr bwMode="auto">
        <a:xfrm>
          <a:off x="0" y="48567975"/>
          <a:ext cx="1095375" cy="522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61</xdr:row>
      <xdr:rowOff>200025</xdr:rowOff>
    </xdr:from>
    <xdr:to>
      <xdr:col>0</xdr:col>
      <xdr:colOff>1095375</xdr:colOff>
      <xdr:row>61</xdr:row>
      <xdr:rowOff>722628</xdr:rowOff>
    </xdr:to>
    <xdr:pic>
      <xdr:nvPicPr>
        <xdr:cNvPr id="53" name="Imagen 52" descr="Encuentra tenis deportivos a los mejores precios | ClaroShop.com">
          <a:extLst>
            <a:ext uri="{FF2B5EF4-FFF2-40B4-BE49-F238E27FC236}">
              <a16:creationId xmlns:a16="http://schemas.microsoft.com/office/drawing/2014/main" xmlns="" id="{5C959A25-0BE2-4777-B58B-60607748F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66" b="27350"/>
        <a:stretch/>
      </xdr:blipFill>
      <xdr:spPr bwMode="auto">
        <a:xfrm>
          <a:off x="0" y="49510950"/>
          <a:ext cx="1095375" cy="522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62</xdr:row>
      <xdr:rowOff>114300</xdr:rowOff>
    </xdr:from>
    <xdr:to>
      <xdr:col>0</xdr:col>
      <xdr:colOff>1191536</xdr:colOff>
      <xdr:row>62</xdr:row>
      <xdr:rowOff>803742</xdr:rowOff>
    </xdr:to>
    <xdr:pic>
      <xdr:nvPicPr>
        <xdr:cNvPr id="54" name="Imagen 53" descr="SK8-HI VN000D5IB8C UNISEX Guatemala">
          <a:extLst>
            <a:ext uri="{FF2B5EF4-FFF2-40B4-BE49-F238E27FC236}">
              <a16:creationId xmlns:a16="http://schemas.microsoft.com/office/drawing/2014/main" xmlns="" id="{AECB9E59-FFF3-4A42-A319-74B15533D4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87" b="26720"/>
        <a:stretch/>
      </xdr:blipFill>
      <xdr:spPr bwMode="auto">
        <a:xfrm>
          <a:off x="0" y="50311050"/>
          <a:ext cx="1191536" cy="689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63</xdr:row>
      <xdr:rowOff>71248</xdr:rowOff>
    </xdr:from>
    <xdr:to>
      <xdr:col>0</xdr:col>
      <xdr:colOff>1137641</xdr:colOff>
      <xdr:row>63</xdr:row>
      <xdr:rowOff>781050</xdr:rowOff>
    </xdr:to>
    <xdr:pic>
      <xdr:nvPicPr>
        <xdr:cNvPr id="55" name="Imagen 54" descr="Vans Sk8-Hi Canvas ' True White VN000D5IW00 | KICKSCREW">
          <a:extLst>
            <a:ext uri="{FF2B5EF4-FFF2-40B4-BE49-F238E27FC236}">
              <a16:creationId xmlns:a16="http://schemas.microsoft.com/office/drawing/2014/main" xmlns="" id="{6D2D87A3-83DF-4DF7-9DBA-044EFBCDC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1153823"/>
          <a:ext cx="1109066" cy="709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103414</xdr:colOff>
      <xdr:row>105</xdr:row>
      <xdr:rowOff>83458</xdr:rowOff>
    </xdr:from>
    <xdr:to>
      <xdr:col>0</xdr:col>
      <xdr:colOff>1069522</xdr:colOff>
      <xdr:row>105</xdr:row>
      <xdr:rowOff>540930</xdr:rowOff>
    </xdr:to>
    <xdr:pic>
      <xdr:nvPicPr>
        <xdr:cNvPr id="56" name="Imagen 55" descr="CLASSIC SLIP-ON VN000EYEBWW">
          <a:extLst>
            <a:ext uri="{FF2B5EF4-FFF2-40B4-BE49-F238E27FC236}">
              <a16:creationId xmlns:a16="http://schemas.microsoft.com/office/drawing/2014/main" xmlns="" id="{DD158AF5-CE62-4993-AB89-5CAE413D7A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95" b="23053"/>
        <a:stretch/>
      </xdr:blipFill>
      <xdr:spPr bwMode="auto">
        <a:xfrm>
          <a:off x="103414" y="88370683"/>
          <a:ext cx="966108" cy="45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255814</xdr:colOff>
      <xdr:row>105</xdr:row>
      <xdr:rowOff>235858</xdr:rowOff>
    </xdr:from>
    <xdr:to>
      <xdr:col>0</xdr:col>
      <xdr:colOff>1221922</xdr:colOff>
      <xdr:row>105</xdr:row>
      <xdr:rowOff>693330</xdr:rowOff>
    </xdr:to>
    <xdr:pic>
      <xdr:nvPicPr>
        <xdr:cNvPr id="57" name="Imagen 56" descr="CLASSIC SLIP-ON VN000EYEBWW">
          <a:extLst>
            <a:ext uri="{FF2B5EF4-FFF2-40B4-BE49-F238E27FC236}">
              <a16:creationId xmlns:a16="http://schemas.microsoft.com/office/drawing/2014/main" xmlns="" id="{8E227156-F3B0-4E1C-AFA2-6160F97298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95" b="23053"/>
        <a:stretch/>
      </xdr:blipFill>
      <xdr:spPr bwMode="auto">
        <a:xfrm>
          <a:off x="255814" y="88523083"/>
          <a:ext cx="966108" cy="45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47</xdr:row>
      <xdr:rowOff>254000</xdr:rowOff>
    </xdr:from>
    <xdr:to>
      <xdr:col>0</xdr:col>
      <xdr:colOff>1029608</xdr:colOff>
      <xdr:row>47</xdr:row>
      <xdr:rowOff>711472</xdr:rowOff>
    </xdr:to>
    <xdr:pic>
      <xdr:nvPicPr>
        <xdr:cNvPr id="58" name="Imagen 57" descr="CLASSIC SLIP-ON VN000EYEBWW">
          <a:extLst>
            <a:ext uri="{FF2B5EF4-FFF2-40B4-BE49-F238E27FC236}">
              <a16:creationId xmlns:a16="http://schemas.microsoft.com/office/drawing/2014/main" xmlns="" id="{E654E287-78FE-4953-B41C-4F6C4744EB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95" b="23053"/>
        <a:stretch/>
      </xdr:blipFill>
      <xdr:spPr bwMode="auto">
        <a:xfrm>
          <a:off x="63500" y="37163375"/>
          <a:ext cx="966108" cy="45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158750</xdr:rowOff>
    </xdr:from>
    <xdr:to>
      <xdr:col>0</xdr:col>
      <xdr:colOff>1196852</xdr:colOff>
      <xdr:row>20</xdr:row>
      <xdr:rowOff>730250</xdr:rowOff>
    </xdr:to>
    <xdr:pic>
      <xdr:nvPicPr>
        <xdr:cNvPr id="59" name="Imagen 58" descr="Vans UA Old Skool 36 DX Anaheim Factory OG Wash Checkerboard VN0A54F3B37 |  Bruut Online Shop - Bruut Sneakers &amp; Clothing Store">
          <a:extLst>
            <a:ext uri="{FF2B5EF4-FFF2-40B4-BE49-F238E27FC236}">
              <a16:creationId xmlns:a16="http://schemas.microsoft.com/office/drawing/2014/main" xmlns="" id="{A3B9AEE8-2936-02AE-7086-C07BDFEFC2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4" t="25038" r="6529" b="18107"/>
        <a:stretch/>
      </xdr:blipFill>
      <xdr:spPr bwMode="auto">
        <a:xfrm>
          <a:off x="0" y="3460750"/>
          <a:ext cx="1196852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/psf/footwear%20product%20dev/line%20list/SPRING%202010/SP10%20Line%20%20List%204.10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tabSelected="1" zoomScale="60" zoomScaleNormal="60" workbookViewId="0">
      <selection activeCell="T11" sqref="T11"/>
    </sheetView>
  </sheetViews>
  <sheetFormatPr defaultColWidth="11.42578125" defaultRowHeight="69.95" customHeight="1"/>
  <cols>
    <col min="1" max="1" width="18.42578125" customWidth="1"/>
    <col min="2" max="2" width="20" customWidth="1"/>
    <col min="3" max="3" width="28" customWidth="1"/>
    <col min="4" max="4" width="21.140625" customWidth="1"/>
    <col min="5" max="5" width="24.85546875" style="1" customWidth="1"/>
    <col min="6" max="6" width="22.85546875" customWidth="1"/>
    <col min="7" max="7" width="21.28515625" customWidth="1"/>
    <col min="8" max="8" width="19.42578125" bestFit="1" customWidth="1"/>
    <col min="9" max="9" width="14" customWidth="1"/>
    <col min="10" max="10" width="16.28515625" customWidth="1"/>
    <col min="11" max="11" width="18.42578125" style="8" customWidth="1"/>
    <col min="12" max="12" width="15.85546875" style="3" bestFit="1" customWidth="1"/>
  </cols>
  <sheetData>
    <row r="1" spans="1:12" ht="23.25" customHeight="1">
      <c r="K1" s="2"/>
    </row>
    <row r="2" spans="1:12" ht="23.25" customHeight="1">
      <c r="D2" s="28" t="s">
        <v>0</v>
      </c>
      <c r="E2" s="4" t="s">
        <v>1</v>
      </c>
      <c r="F2" s="5">
        <f>SUMIFS($K$10:$K$64,$D$10:$D$64,"*authentic*")</f>
        <v>0</v>
      </c>
      <c r="G2" s="6" t="e">
        <f t="shared" ref="G2:G7" si="0">F2/$K$8</f>
        <v>#DIV/0!</v>
      </c>
      <c r="J2" s="7"/>
    </row>
    <row r="3" spans="1:12" ht="23.25" customHeight="1">
      <c r="D3" s="28"/>
      <c r="E3" s="4" t="s">
        <v>2</v>
      </c>
      <c r="F3" s="5">
        <f>SUMIFS($K$10:$K$64,$D$10:$D$64,"*Era*")</f>
        <v>0</v>
      </c>
      <c r="G3" s="6" t="e">
        <f t="shared" si="0"/>
        <v>#DIV/0!</v>
      </c>
    </row>
    <row r="4" spans="1:12" ht="23.25" customHeight="1">
      <c r="D4" s="28"/>
      <c r="E4" s="4" t="s">
        <v>3</v>
      </c>
      <c r="F4" s="5">
        <f>SUMIFS($K$10:$K$64,$D$10:$D$64,"*Slip-On*")</f>
        <v>0</v>
      </c>
      <c r="G4" s="6" t="e">
        <f t="shared" si="0"/>
        <v>#DIV/0!</v>
      </c>
    </row>
    <row r="5" spans="1:12" ht="23.25" customHeight="1">
      <c r="D5" s="28"/>
      <c r="E5" s="4" t="s">
        <v>4</v>
      </c>
      <c r="F5" s="5">
        <f>SUMIFS($K$10:$K$64,$D$10:$D$64,"*Old Skool*")</f>
        <v>0</v>
      </c>
      <c r="G5" s="6" t="e">
        <f t="shared" si="0"/>
        <v>#DIV/0!</v>
      </c>
      <c r="J5" s="7"/>
      <c r="L5" s="9"/>
    </row>
    <row r="6" spans="1:12" ht="23.25" customHeight="1">
      <c r="D6" s="28"/>
      <c r="E6" s="4" t="s">
        <v>5</v>
      </c>
      <c r="F6" s="5">
        <f>SUMIFS($K$10:$K$64,$D$10:$D$64,"*Sk8*")</f>
        <v>0</v>
      </c>
      <c r="G6" s="6" t="e">
        <f t="shared" si="0"/>
        <v>#DIV/0!</v>
      </c>
      <c r="K6" s="2"/>
      <c r="L6" s="9"/>
    </row>
    <row r="7" spans="1:12" ht="23.25" customHeight="1" thickBot="1">
      <c r="D7" s="28"/>
      <c r="E7" s="4" t="s">
        <v>6</v>
      </c>
      <c r="F7" s="5">
        <f>K8-SUM(F2:F6)</f>
        <v>0</v>
      </c>
      <c r="G7" s="6" t="e">
        <f t="shared" si="0"/>
        <v>#DIV/0!</v>
      </c>
      <c r="L7" s="9"/>
    </row>
    <row r="8" spans="1:12" ht="23.25" customHeight="1">
      <c r="J8" s="10">
        <f>+SUBTOTAL(9,J10:J64)</f>
        <v>14592</v>
      </c>
      <c r="K8" s="10">
        <f>+SUBTOTAL(9,K10:K62)</f>
        <v>0</v>
      </c>
      <c r="L8" s="11">
        <f>+SUBTOTAL(9,L10:L62)</f>
        <v>0</v>
      </c>
    </row>
    <row r="9" spans="1:12" ht="69.95" customHeight="1">
      <c r="A9" s="12" t="s">
        <v>7</v>
      </c>
      <c r="B9" s="12" t="s">
        <v>8</v>
      </c>
      <c r="C9" s="13" t="s">
        <v>9</v>
      </c>
      <c r="D9" s="14" t="s">
        <v>10</v>
      </c>
      <c r="E9" s="14" t="s">
        <v>11</v>
      </c>
      <c r="F9" s="14" t="s">
        <v>12</v>
      </c>
      <c r="G9" s="15" t="s">
        <v>13</v>
      </c>
      <c r="H9" s="15" t="s">
        <v>14</v>
      </c>
      <c r="I9" s="15" t="s">
        <v>130</v>
      </c>
      <c r="J9" s="15" t="s">
        <v>15</v>
      </c>
      <c r="K9" s="16" t="s">
        <v>16</v>
      </c>
      <c r="L9" s="17" t="s">
        <v>17</v>
      </c>
    </row>
    <row r="10" spans="1:12" ht="69.95" customHeight="1">
      <c r="A10" s="18"/>
      <c r="B10" s="19" t="s">
        <v>18</v>
      </c>
      <c r="C10" s="19" t="s">
        <v>19</v>
      </c>
      <c r="D10" s="20" t="s">
        <v>20</v>
      </c>
      <c r="E10" s="21" t="s">
        <v>21</v>
      </c>
      <c r="F10" s="22" t="s">
        <v>22</v>
      </c>
      <c r="G10" s="23" t="s">
        <v>23</v>
      </c>
      <c r="H10" s="24">
        <v>50</v>
      </c>
      <c r="I10" s="24">
        <v>25</v>
      </c>
      <c r="J10" s="25">
        <v>12</v>
      </c>
      <c r="K10" s="25"/>
      <c r="L10" s="26">
        <f t="shared" ref="L10:L47" si="1">+K10*I10</f>
        <v>0</v>
      </c>
    </row>
    <row r="11" spans="1:12" ht="69.95" customHeight="1">
      <c r="A11" s="18"/>
      <c r="B11" s="19" t="s">
        <v>24</v>
      </c>
      <c r="C11" s="19" t="s">
        <v>25</v>
      </c>
      <c r="D11" s="20" t="s">
        <v>4</v>
      </c>
      <c r="E11" s="21" t="s">
        <v>26</v>
      </c>
      <c r="F11" s="22" t="s">
        <v>27</v>
      </c>
      <c r="G11" s="23" t="s">
        <v>28</v>
      </c>
      <c r="H11" s="24">
        <v>65</v>
      </c>
      <c r="I11" s="24">
        <v>32.5</v>
      </c>
      <c r="J11" s="25">
        <v>132</v>
      </c>
      <c r="K11" s="25"/>
      <c r="L11" s="26">
        <f t="shared" si="1"/>
        <v>0</v>
      </c>
    </row>
    <row r="12" spans="1:12" ht="69.95" customHeight="1">
      <c r="A12" s="18"/>
      <c r="B12" s="19" t="s">
        <v>29</v>
      </c>
      <c r="C12" s="19" t="s">
        <v>25</v>
      </c>
      <c r="D12" s="20" t="s">
        <v>30</v>
      </c>
      <c r="E12" s="21" t="s">
        <v>31</v>
      </c>
      <c r="F12" s="22" t="s">
        <v>32</v>
      </c>
      <c r="G12" s="23" t="s">
        <v>33</v>
      </c>
      <c r="H12" s="24">
        <v>75</v>
      </c>
      <c r="I12" s="24">
        <v>37.5</v>
      </c>
      <c r="J12" s="25">
        <v>144</v>
      </c>
      <c r="K12" s="25"/>
      <c r="L12" s="26">
        <f t="shared" si="1"/>
        <v>0</v>
      </c>
    </row>
    <row r="13" spans="1:12" ht="69.95" customHeight="1">
      <c r="A13" s="18"/>
      <c r="B13" s="19" t="s">
        <v>29</v>
      </c>
      <c r="C13" s="19" t="s">
        <v>25</v>
      </c>
      <c r="D13" s="20" t="s">
        <v>30</v>
      </c>
      <c r="E13" s="21" t="s">
        <v>31</v>
      </c>
      <c r="F13" s="22" t="s">
        <v>34</v>
      </c>
      <c r="G13" s="23" t="s">
        <v>33</v>
      </c>
      <c r="H13" s="24">
        <v>75</v>
      </c>
      <c r="I13" s="24">
        <v>37.5</v>
      </c>
      <c r="J13" s="25">
        <v>24</v>
      </c>
      <c r="K13" s="25"/>
      <c r="L13" s="26">
        <f t="shared" si="1"/>
        <v>0</v>
      </c>
    </row>
    <row r="14" spans="1:12" ht="69.95" customHeight="1">
      <c r="A14" s="18"/>
      <c r="B14" s="19" t="s">
        <v>35</v>
      </c>
      <c r="C14" s="19" t="s">
        <v>36</v>
      </c>
      <c r="D14" s="20" t="s">
        <v>37</v>
      </c>
      <c r="E14" s="21" t="s">
        <v>38</v>
      </c>
      <c r="F14" s="22" t="s">
        <v>39</v>
      </c>
      <c r="G14" s="23" t="s">
        <v>40</v>
      </c>
      <c r="H14" s="24">
        <v>55</v>
      </c>
      <c r="I14" s="24">
        <v>27.5</v>
      </c>
      <c r="J14" s="25">
        <v>132</v>
      </c>
      <c r="K14" s="25"/>
      <c r="L14" s="26">
        <f t="shared" si="1"/>
        <v>0</v>
      </c>
    </row>
    <row r="15" spans="1:12" ht="69.95" customHeight="1">
      <c r="A15" s="18"/>
      <c r="B15" s="19" t="s">
        <v>35</v>
      </c>
      <c r="C15" s="19" t="s">
        <v>36</v>
      </c>
      <c r="D15" s="20" t="s">
        <v>37</v>
      </c>
      <c r="E15" s="21" t="s">
        <v>38</v>
      </c>
      <c r="F15" s="22" t="s">
        <v>41</v>
      </c>
      <c r="G15" s="23" t="s">
        <v>40</v>
      </c>
      <c r="H15" s="24">
        <v>55</v>
      </c>
      <c r="I15" s="24">
        <v>27.5</v>
      </c>
      <c r="J15" s="25">
        <v>48</v>
      </c>
      <c r="K15" s="25"/>
      <c r="L15" s="26">
        <f t="shared" si="1"/>
        <v>0</v>
      </c>
    </row>
    <row r="16" spans="1:12" ht="69.95" customHeight="1">
      <c r="A16" s="18"/>
      <c r="B16" s="19" t="s">
        <v>42</v>
      </c>
      <c r="C16" s="19" t="s">
        <v>43</v>
      </c>
      <c r="D16" s="20" t="s">
        <v>44</v>
      </c>
      <c r="E16" s="21" t="s">
        <v>45</v>
      </c>
      <c r="F16" s="22" t="s">
        <v>34</v>
      </c>
      <c r="G16" s="23" t="s">
        <v>46</v>
      </c>
      <c r="H16" s="24">
        <v>80</v>
      </c>
      <c r="I16" s="24">
        <v>40</v>
      </c>
      <c r="J16" s="25">
        <v>12</v>
      </c>
      <c r="K16" s="25"/>
      <c r="L16" s="26">
        <f t="shared" si="1"/>
        <v>0</v>
      </c>
    </row>
    <row r="17" spans="1:12" ht="69.95" customHeight="1">
      <c r="A17" s="18"/>
      <c r="B17" s="19" t="s">
        <v>42</v>
      </c>
      <c r="C17" s="19" t="s">
        <v>43</v>
      </c>
      <c r="D17" s="20" t="s">
        <v>44</v>
      </c>
      <c r="E17" s="21" t="s">
        <v>45</v>
      </c>
      <c r="F17" s="22" t="s">
        <v>27</v>
      </c>
      <c r="G17" s="23" t="s">
        <v>46</v>
      </c>
      <c r="H17" s="24">
        <v>80</v>
      </c>
      <c r="I17" s="24">
        <v>40</v>
      </c>
      <c r="J17" s="25">
        <v>12</v>
      </c>
      <c r="K17" s="25"/>
      <c r="L17" s="26">
        <f t="shared" si="1"/>
        <v>0</v>
      </c>
    </row>
    <row r="18" spans="1:12" ht="69.95" customHeight="1">
      <c r="A18" s="18"/>
      <c r="B18" s="19" t="s">
        <v>47</v>
      </c>
      <c r="C18" s="19" t="s">
        <v>43</v>
      </c>
      <c r="D18" s="20" t="s">
        <v>48</v>
      </c>
      <c r="E18" s="21" t="s">
        <v>49</v>
      </c>
      <c r="F18" s="22" t="s">
        <v>27</v>
      </c>
      <c r="G18" s="23" t="s">
        <v>50</v>
      </c>
      <c r="H18" s="24">
        <v>120</v>
      </c>
      <c r="I18" s="24">
        <v>60</v>
      </c>
      <c r="J18" s="25">
        <v>12</v>
      </c>
      <c r="K18" s="25"/>
      <c r="L18" s="26">
        <f t="shared" si="1"/>
        <v>0</v>
      </c>
    </row>
    <row r="19" spans="1:12" ht="69.95" customHeight="1">
      <c r="A19" s="18"/>
      <c r="B19" s="19" t="s">
        <v>51</v>
      </c>
      <c r="C19" s="19" t="s">
        <v>52</v>
      </c>
      <c r="D19" s="20" t="s">
        <v>53</v>
      </c>
      <c r="E19" s="21" t="s">
        <v>54</v>
      </c>
      <c r="F19" s="22" t="s">
        <v>32</v>
      </c>
      <c r="G19" s="23" t="s">
        <v>28</v>
      </c>
      <c r="H19" s="24">
        <v>90</v>
      </c>
      <c r="I19" s="24">
        <v>45</v>
      </c>
      <c r="J19" s="25">
        <v>240</v>
      </c>
      <c r="K19" s="25"/>
      <c r="L19" s="26">
        <f t="shared" si="1"/>
        <v>0</v>
      </c>
    </row>
    <row r="20" spans="1:12" ht="69.95" customHeight="1">
      <c r="A20" s="18"/>
      <c r="B20" s="19" t="s">
        <v>55</v>
      </c>
      <c r="C20" s="19" t="s">
        <v>36</v>
      </c>
      <c r="D20" s="20" t="s">
        <v>56</v>
      </c>
      <c r="E20" s="21" t="s">
        <v>57</v>
      </c>
      <c r="F20" s="22" t="s">
        <v>39</v>
      </c>
      <c r="G20" s="23" t="s">
        <v>46</v>
      </c>
      <c r="H20" s="24">
        <v>65</v>
      </c>
      <c r="I20" s="24">
        <v>32.5</v>
      </c>
      <c r="J20" s="25">
        <v>60</v>
      </c>
      <c r="K20" s="25"/>
      <c r="L20" s="26">
        <f t="shared" si="1"/>
        <v>0</v>
      </c>
    </row>
    <row r="21" spans="1:12" ht="69.95" customHeight="1">
      <c r="A21" s="27"/>
      <c r="B21" s="19" t="s">
        <v>58</v>
      </c>
      <c r="C21" s="19" t="s">
        <v>52</v>
      </c>
      <c r="D21" s="20" t="s">
        <v>59</v>
      </c>
      <c r="E21" s="21" t="s">
        <v>60</v>
      </c>
      <c r="F21" s="22" t="s">
        <v>61</v>
      </c>
      <c r="G21" s="23" t="s">
        <v>62</v>
      </c>
      <c r="H21" s="24">
        <v>90</v>
      </c>
      <c r="I21" s="24">
        <v>45</v>
      </c>
      <c r="J21" s="25">
        <v>12</v>
      </c>
      <c r="K21" s="25"/>
      <c r="L21" s="26">
        <f t="shared" si="1"/>
        <v>0</v>
      </c>
    </row>
    <row r="22" spans="1:12" ht="69.95" customHeight="1">
      <c r="A22" s="18"/>
      <c r="B22" s="19" t="s">
        <v>63</v>
      </c>
      <c r="C22" s="19" t="s">
        <v>64</v>
      </c>
      <c r="D22" s="20" t="s">
        <v>65</v>
      </c>
      <c r="E22" s="21" t="s">
        <v>66</v>
      </c>
      <c r="F22" s="22" t="s">
        <v>67</v>
      </c>
      <c r="G22" s="23" t="s">
        <v>40</v>
      </c>
      <c r="H22" s="24">
        <v>60</v>
      </c>
      <c r="I22" s="24">
        <v>30</v>
      </c>
      <c r="J22" s="25">
        <v>420</v>
      </c>
      <c r="K22" s="25"/>
      <c r="L22" s="26">
        <f t="shared" si="1"/>
        <v>0</v>
      </c>
    </row>
    <row r="23" spans="1:12" ht="69.95" customHeight="1">
      <c r="A23" s="18"/>
      <c r="B23" s="19" t="s">
        <v>68</v>
      </c>
      <c r="C23" s="19" t="s">
        <v>64</v>
      </c>
      <c r="D23" s="20" t="s">
        <v>65</v>
      </c>
      <c r="E23" s="21" t="s">
        <v>69</v>
      </c>
      <c r="F23" s="22" t="s">
        <v>67</v>
      </c>
      <c r="G23" s="23" t="s">
        <v>40</v>
      </c>
      <c r="H23" s="24">
        <v>60</v>
      </c>
      <c r="I23" s="24">
        <v>30</v>
      </c>
      <c r="J23" s="25">
        <v>420</v>
      </c>
      <c r="K23" s="25"/>
      <c r="L23" s="26">
        <f t="shared" si="1"/>
        <v>0</v>
      </c>
    </row>
    <row r="24" spans="1:12" ht="69.95" customHeight="1">
      <c r="A24" s="18"/>
      <c r="B24" s="19" t="s">
        <v>70</v>
      </c>
      <c r="C24" s="19" t="s">
        <v>43</v>
      </c>
      <c r="D24" s="20" t="s">
        <v>71</v>
      </c>
      <c r="E24" s="21" t="s">
        <v>72</v>
      </c>
      <c r="F24" s="22" t="s">
        <v>61</v>
      </c>
      <c r="G24" s="23" t="s">
        <v>73</v>
      </c>
      <c r="H24" s="24">
        <v>70</v>
      </c>
      <c r="I24" s="24">
        <v>35</v>
      </c>
      <c r="J24" s="25">
        <v>60</v>
      </c>
      <c r="K24" s="25"/>
      <c r="L24" s="26">
        <f t="shared" si="1"/>
        <v>0</v>
      </c>
    </row>
    <row r="25" spans="1:12" ht="69.95" customHeight="1">
      <c r="A25" s="18"/>
      <c r="B25" s="19" t="s">
        <v>74</v>
      </c>
      <c r="C25" s="19" t="s">
        <v>52</v>
      </c>
      <c r="D25" s="20" t="s">
        <v>4</v>
      </c>
      <c r="E25" s="21" t="s">
        <v>75</v>
      </c>
      <c r="F25" s="22" t="s">
        <v>32</v>
      </c>
      <c r="G25" s="23" t="s">
        <v>76</v>
      </c>
      <c r="H25" s="24">
        <v>65</v>
      </c>
      <c r="I25" s="24">
        <v>32.5</v>
      </c>
      <c r="J25" s="25">
        <v>48</v>
      </c>
      <c r="K25" s="25"/>
      <c r="L25" s="26">
        <f t="shared" si="1"/>
        <v>0</v>
      </c>
    </row>
    <row r="26" spans="1:12" ht="69.95" customHeight="1">
      <c r="A26" s="18"/>
      <c r="B26" s="19" t="s">
        <v>74</v>
      </c>
      <c r="C26" s="19" t="s">
        <v>52</v>
      </c>
      <c r="D26" s="20" t="s">
        <v>4</v>
      </c>
      <c r="E26" s="21" t="s">
        <v>75</v>
      </c>
      <c r="F26" s="22" t="s">
        <v>34</v>
      </c>
      <c r="G26" s="23" t="s">
        <v>76</v>
      </c>
      <c r="H26" s="24">
        <v>65</v>
      </c>
      <c r="I26" s="24">
        <v>32.5</v>
      </c>
      <c r="J26" s="25">
        <v>264</v>
      </c>
      <c r="K26" s="25"/>
      <c r="L26" s="26">
        <f t="shared" si="1"/>
        <v>0</v>
      </c>
    </row>
    <row r="27" spans="1:12" ht="69.95" customHeight="1">
      <c r="A27" s="18"/>
      <c r="B27" s="19" t="s">
        <v>74</v>
      </c>
      <c r="C27" s="19" t="s">
        <v>52</v>
      </c>
      <c r="D27" s="20" t="s">
        <v>4</v>
      </c>
      <c r="E27" s="21" t="s">
        <v>75</v>
      </c>
      <c r="F27" s="22" t="s">
        <v>61</v>
      </c>
      <c r="G27" s="23" t="s">
        <v>76</v>
      </c>
      <c r="H27" s="24">
        <v>65</v>
      </c>
      <c r="I27" s="24">
        <v>32.5</v>
      </c>
      <c r="J27" s="25">
        <v>72</v>
      </c>
      <c r="K27" s="25"/>
      <c r="L27" s="26">
        <f t="shared" si="1"/>
        <v>0</v>
      </c>
    </row>
    <row r="28" spans="1:12" ht="69.95" customHeight="1">
      <c r="A28" s="18"/>
      <c r="B28" s="19" t="s">
        <v>77</v>
      </c>
      <c r="C28" s="19" t="s">
        <v>52</v>
      </c>
      <c r="D28" s="20" t="s">
        <v>1</v>
      </c>
      <c r="E28" s="21" t="s">
        <v>78</v>
      </c>
      <c r="F28" s="22" t="s">
        <v>61</v>
      </c>
      <c r="G28" s="23" t="s">
        <v>46</v>
      </c>
      <c r="H28" s="24">
        <v>70</v>
      </c>
      <c r="I28" s="24">
        <v>35</v>
      </c>
      <c r="J28" s="25">
        <v>48</v>
      </c>
      <c r="K28" s="25"/>
      <c r="L28" s="26">
        <f t="shared" si="1"/>
        <v>0</v>
      </c>
    </row>
    <row r="29" spans="1:12" ht="69.95" customHeight="1">
      <c r="A29" s="18"/>
      <c r="B29" s="19" t="s">
        <v>79</v>
      </c>
      <c r="C29" s="19" t="s">
        <v>52</v>
      </c>
      <c r="D29" s="20" t="s">
        <v>1</v>
      </c>
      <c r="E29" s="21" t="s">
        <v>80</v>
      </c>
      <c r="F29" s="22" t="s">
        <v>32</v>
      </c>
      <c r="G29" s="23" t="s">
        <v>81</v>
      </c>
      <c r="H29" s="24">
        <v>60</v>
      </c>
      <c r="I29" s="24">
        <v>30</v>
      </c>
      <c r="J29" s="25">
        <v>216</v>
      </c>
      <c r="K29" s="25"/>
      <c r="L29" s="26">
        <f t="shared" si="1"/>
        <v>0</v>
      </c>
    </row>
    <row r="30" spans="1:12" ht="69.95" customHeight="1">
      <c r="A30" s="18"/>
      <c r="B30" s="19" t="s">
        <v>79</v>
      </c>
      <c r="C30" s="19" t="s">
        <v>52</v>
      </c>
      <c r="D30" s="20" t="s">
        <v>1</v>
      </c>
      <c r="E30" s="21" t="s">
        <v>80</v>
      </c>
      <c r="F30" s="22" t="s">
        <v>61</v>
      </c>
      <c r="G30" s="23" t="s">
        <v>81</v>
      </c>
      <c r="H30" s="24">
        <v>60</v>
      </c>
      <c r="I30" s="24">
        <v>30</v>
      </c>
      <c r="J30" s="25">
        <v>300</v>
      </c>
      <c r="K30" s="25"/>
      <c r="L30" s="26">
        <f t="shared" si="1"/>
        <v>0</v>
      </c>
    </row>
    <row r="31" spans="1:12" ht="69.95" customHeight="1">
      <c r="A31" s="18"/>
      <c r="B31" s="19" t="s">
        <v>82</v>
      </c>
      <c r="C31" s="19" t="s">
        <v>52</v>
      </c>
      <c r="D31" s="20" t="s">
        <v>1</v>
      </c>
      <c r="E31" s="21" t="s">
        <v>83</v>
      </c>
      <c r="F31" s="22" t="s">
        <v>32</v>
      </c>
      <c r="G31" s="23" t="s">
        <v>46</v>
      </c>
      <c r="H31" s="24">
        <v>55</v>
      </c>
      <c r="I31" s="24">
        <v>27.5</v>
      </c>
      <c r="J31" s="25">
        <v>132</v>
      </c>
      <c r="K31" s="25"/>
      <c r="L31" s="26">
        <f t="shared" si="1"/>
        <v>0</v>
      </c>
    </row>
    <row r="32" spans="1:12" ht="69.95" customHeight="1">
      <c r="A32" s="18"/>
      <c r="B32" s="19" t="s">
        <v>82</v>
      </c>
      <c r="C32" s="19" t="s">
        <v>52</v>
      </c>
      <c r="D32" s="20" t="s">
        <v>1</v>
      </c>
      <c r="E32" s="21" t="s">
        <v>83</v>
      </c>
      <c r="F32" s="22" t="s">
        <v>61</v>
      </c>
      <c r="G32" s="23" t="s">
        <v>46</v>
      </c>
      <c r="H32" s="24">
        <v>55</v>
      </c>
      <c r="I32" s="24">
        <v>27.5</v>
      </c>
      <c r="J32" s="25">
        <v>180</v>
      </c>
      <c r="K32" s="25"/>
      <c r="L32" s="26">
        <f t="shared" si="1"/>
        <v>0</v>
      </c>
    </row>
    <row r="33" spans="1:12" ht="69.95" customHeight="1">
      <c r="A33" s="18"/>
      <c r="B33" s="19" t="s">
        <v>84</v>
      </c>
      <c r="C33" s="19" t="s">
        <v>52</v>
      </c>
      <c r="D33" s="20" t="s">
        <v>1</v>
      </c>
      <c r="E33" s="21" t="s">
        <v>85</v>
      </c>
      <c r="F33" s="22" t="s">
        <v>32</v>
      </c>
      <c r="G33" s="23" t="s">
        <v>46</v>
      </c>
      <c r="H33" s="24">
        <v>55</v>
      </c>
      <c r="I33" s="24">
        <v>27.5</v>
      </c>
      <c r="J33" s="25">
        <v>120</v>
      </c>
      <c r="K33" s="25"/>
      <c r="L33" s="26">
        <f t="shared" si="1"/>
        <v>0</v>
      </c>
    </row>
    <row r="34" spans="1:12" ht="69.95" customHeight="1">
      <c r="A34" s="18"/>
      <c r="B34" s="19" t="s">
        <v>84</v>
      </c>
      <c r="C34" s="19" t="s">
        <v>52</v>
      </c>
      <c r="D34" s="20" t="s">
        <v>1</v>
      </c>
      <c r="E34" s="21" t="s">
        <v>85</v>
      </c>
      <c r="F34" s="22" t="s">
        <v>61</v>
      </c>
      <c r="G34" s="23" t="s">
        <v>46</v>
      </c>
      <c r="H34" s="24">
        <v>55</v>
      </c>
      <c r="I34" s="24">
        <v>27.5</v>
      </c>
      <c r="J34" s="25">
        <v>204</v>
      </c>
      <c r="K34" s="25"/>
      <c r="L34" s="26">
        <f t="shared" si="1"/>
        <v>0</v>
      </c>
    </row>
    <row r="35" spans="1:12" ht="69.95" customHeight="1">
      <c r="A35" s="18"/>
      <c r="B35" s="19" t="s">
        <v>86</v>
      </c>
      <c r="C35" s="19" t="s">
        <v>52</v>
      </c>
      <c r="D35" s="20" t="s">
        <v>4</v>
      </c>
      <c r="E35" s="21" t="s">
        <v>87</v>
      </c>
      <c r="F35" s="22" t="s">
        <v>32</v>
      </c>
      <c r="G35" s="23" t="s">
        <v>33</v>
      </c>
      <c r="H35" s="24">
        <v>65</v>
      </c>
      <c r="I35" s="24">
        <v>32.5</v>
      </c>
      <c r="J35" s="25">
        <v>168</v>
      </c>
      <c r="K35" s="25"/>
      <c r="L35" s="26">
        <f t="shared" si="1"/>
        <v>0</v>
      </c>
    </row>
    <row r="36" spans="1:12" ht="69.95" customHeight="1">
      <c r="A36" s="18"/>
      <c r="B36" s="19" t="s">
        <v>86</v>
      </c>
      <c r="C36" s="19" t="s">
        <v>52</v>
      </c>
      <c r="D36" s="20" t="s">
        <v>4</v>
      </c>
      <c r="E36" s="21" t="s">
        <v>87</v>
      </c>
      <c r="F36" s="22" t="s">
        <v>61</v>
      </c>
      <c r="G36" s="23" t="s">
        <v>33</v>
      </c>
      <c r="H36" s="24">
        <v>65</v>
      </c>
      <c r="I36" s="24">
        <v>32.5</v>
      </c>
      <c r="J36" s="25">
        <v>228</v>
      </c>
      <c r="K36" s="25"/>
      <c r="L36" s="26">
        <f t="shared" si="1"/>
        <v>0</v>
      </c>
    </row>
    <row r="37" spans="1:12" ht="69.95" customHeight="1">
      <c r="A37" s="18"/>
      <c r="B37" s="19" t="s">
        <v>88</v>
      </c>
      <c r="C37" s="19" t="s">
        <v>52</v>
      </c>
      <c r="D37" s="20" t="s">
        <v>4</v>
      </c>
      <c r="E37" s="21" t="s">
        <v>83</v>
      </c>
      <c r="F37" s="22" t="s">
        <v>61</v>
      </c>
      <c r="G37" s="23" t="s">
        <v>81</v>
      </c>
      <c r="H37" s="24">
        <v>65</v>
      </c>
      <c r="I37" s="24">
        <v>32.5</v>
      </c>
      <c r="J37" s="25">
        <v>60</v>
      </c>
      <c r="K37" s="25"/>
      <c r="L37" s="26">
        <f t="shared" si="1"/>
        <v>0</v>
      </c>
    </row>
    <row r="38" spans="1:12" ht="69.95" customHeight="1">
      <c r="A38" s="18"/>
      <c r="B38" s="19" t="s">
        <v>89</v>
      </c>
      <c r="C38" s="19" t="s">
        <v>52</v>
      </c>
      <c r="D38" s="20" t="s">
        <v>4</v>
      </c>
      <c r="E38" s="21" t="s">
        <v>85</v>
      </c>
      <c r="F38" s="22" t="s">
        <v>32</v>
      </c>
      <c r="G38" s="23" t="s">
        <v>33</v>
      </c>
      <c r="H38" s="24">
        <v>65</v>
      </c>
      <c r="I38" s="24">
        <v>32.5</v>
      </c>
      <c r="J38" s="25">
        <v>168</v>
      </c>
      <c r="K38" s="25"/>
      <c r="L38" s="26">
        <f t="shared" si="1"/>
        <v>0</v>
      </c>
    </row>
    <row r="39" spans="1:12" ht="69.95" customHeight="1">
      <c r="A39" s="18"/>
      <c r="B39" s="19" t="s">
        <v>89</v>
      </c>
      <c r="C39" s="19" t="s">
        <v>52</v>
      </c>
      <c r="D39" s="20" t="s">
        <v>4</v>
      </c>
      <c r="E39" s="21" t="s">
        <v>85</v>
      </c>
      <c r="F39" s="22" t="s">
        <v>61</v>
      </c>
      <c r="G39" s="23" t="s">
        <v>33</v>
      </c>
      <c r="H39" s="24">
        <v>65</v>
      </c>
      <c r="I39" s="24">
        <v>32.5</v>
      </c>
      <c r="J39" s="25">
        <v>228</v>
      </c>
      <c r="K39" s="25"/>
      <c r="L39" s="26">
        <f t="shared" si="1"/>
        <v>0</v>
      </c>
    </row>
    <row r="40" spans="1:12" ht="69.95" customHeight="1">
      <c r="A40" s="18"/>
      <c r="B40" s="19" t="s">
        <v>90</v>
      </c>
      <c r="C40" s="19" t="s">
        <v>52</v>
      </c>
      <c r="D40" s="20" t="s">
        <v>91</v>
      </c>
      <c r="E40" s="21" t="s">
        <v>92</v>
      </c>
      <c r="F40" s="22" t="s">
        <v>61</v>
      </c>
      <c r="G40" s="23" t="s">
        <v>62</v>
      </c>
      <c r="H40" s="24">
        <v>85</v>
      </c>
      <c r="I40" s="24">
        <v>42.5</v>
      </c>
      <c r="J40" s="25">
        <v>12</v>
      </c>
      <c r="K40" s="25"/>
      <c r="L40" s="26">
        <f t="shared" si="1"/>
        <v>0</v>
      </c>
    </row>
    <row r="41" spans="1:12" ht="69.95" customHeight="1">
      <c r="A41" s="18"/>
      <c r="B41" s="19" t="s">
        <v>93</v>
      </c>
      <c r="C41" s="19" t="s">
        <v>52</v>
      </c>
      <c r="D41" s="20" t="s">
        <v>30</v>
      </c>
      <c r="E41" s="21" t="s">
        <v>94</v>
      </c>
      <c r="F41" s="22" t="s">
        <v>32</v>
      </c>
      <c r="G41" s="23" t="s">
        <v>62</v>
      </c>
      <c r="H41" s="24">
        <v>80</v>
      </c>
      <c r="I41" s="24">
        <v>40</v>
      </c>
      <c r="J41" s="25">
        <v>12</v>
      </c>
      <c r="K41" s="25"/>
      <c r="L41" s="26">
        <f t="shared" si="1"/>
        <v>0</v>
      </c>
    </row>
    <row r="42" spans="1:12" ht="69.95" customHeight="1">
      <c r="A42" s="18"/>
      <c r="B42" s="19" t="s">
        <v>93</v>
      </c>
      <c r="C42" s="19" t="s">
        <v>52</v>
      </c>
      <c r="D42" s="20" t="s">
        <v>30</v>
      </c>
      <c r="E42" s="21" t="s">
        <v>94</v>
      </c>
      <c r="F42" s="22" t="s">
        <v>61</v>
      </c>
      <c r="G42" s="23" t="s">
        <v>62</v>
      </c>
      <c r="H42" s="24">
        <v>80</v>
      </c>
      <c r="I42" s="24">
        <v>40</v>
      </c>
      <c r="J42" s="25">
        <v>48</v>
      </c>
      <c r="K42" s="25"/>
      <c r="L42" s="26">
        <f t="shared" si="1"/>
        <v>0</v>
      </c>
    </row>
    <row r="43" spans="1:12" ht="69.95" customHeight="1">
      <c r="A43" s="18"/>
      <c r="B43" s="19" t="s">
        <v>95</v>
      </c>
      <c r="C43" s="19" t="s">
        <v>52</v>
      </c>
      <c r="D43" s="20" t="s">
        <v>96</v>
      </c>
      <c r="E43" s="21" t="s">
        <v>97</v>
      </c>
      <c r="F43" s="22" t="s">
        <v>32</v>
      </c>
      <c r="G43" s="23" t="s">
        <v>81</v>
      </c>
      <c r="H43" s="24">
        <v>65</v>
      </c>
      <c r="I43" s="24">
        <v>32.5</v>
      </c>
      <c r="J43" s="25">
        <v>12</v>
      </c>
      <c r="K43" s="25"/>
      <c r="L43" s="26">
        <f t="shared" si="1"/>
        <v>0</v>
      </c>
    </row>
    <row r="44" spans="1:12" ht="69.95" customHeight="1">
      <c r="A44" s="18"/>
      <c r="B44" s="19" t="s">
        <v>95</v>
      </c>
      <c r="C44" s="19" t="s">
        <v>52</v>
      </c>
      <c r="D44" s="20" t="s">
        <v>96</v>
      </c>
      <c r="E44" s="21" t="s">
        <v>97</v>
      </c>
      <c r="F44" s="22" t="s">
        <v>61</v>
      </c>
      <c r="G44" s="23" t="s">
        <v>81</v>
      </c>
      <c r="H44" s="24">
        <v>65</v>
      </c>
      <c r="I44" s="24">
        <v>32.5</v>
      </c>
      <c r="J44" s="25">
        <v>12</v>
      </c>
      <c r="K44" s="25"/>
      <c r="L44" s="26">
        <f t="shared" si="1"/>
        <v>0</v>
      </c>
    </row>
    <row r="45" spans="1:12" ht="69.95" customHeight="1">
      <c r="A45" s="18"/>
      <c r="B45" s="19" t="s">
        <v>98</v>
      </c>
      <c r="C45" s="19" t="s">
        <v>52</v>
      </c>
      <c r="D45" s="20" t="s">
        <v>96</v>
      </c>
      <c r="E45" s="21" t="s">
        <v>99</v>
      </c>
      <c r="F45" s="22" t="s">
        <v>34</v>
      </c>
      <c r="G45" s="23" t="s">
        <v>81</v>
      </c>
      <c r="H45" s="24">
        <v>65</v>
      </c>
      <c r="I45" s="24">
        <v>32.5</v>
      </c>
      <c r="J45" s="25">
        <v>48</v>
      </c>
      <c r="K45" s="25"/>
      <c r="L45" s="26">
        <f t="shared" si="1"/>
        <v>0</v>
      </c>
    </row>
    <row r="46" spans="1:12" ht="69.95" customHeight="1">
      <c r="A46" s="18"/>
      <c r="B46" s="19" t="s">
        <v>100</v>
      </c>
      <c r="C46" s="19" t="s">
        <v>25</v>
      </c>
      <c r="D46" s="20" t="s">
        <v>3</v>
      </c>
      <c r="E46" s="21" t="s">
        <v>101</v>
      </c>
      <c r="F46" s="22" t="s">
        <v>32</v>
      </c>
      <c r="G46" s="23" t="s">
        <v>81</v>
      </c>
      <c r="H46" s="24">
        <v>60</v>
      </c>
      <c r="I46" s="24">
        <v>30</v>
      </c>
      <c r="J46" s="25">
        <v>192</v>
      </c>
      <c r="K46" s="25"/>
      <c r="L46" s="26">
        <f t="shared" si="1"/>
        <v>0</v>
      </c>
    </row>
    <row r="47" spans="1:12" ht="69.95" customHeight="1">
      <c r="A47" s="18"/>
      <c r="B47" s="19" t="s">
        <v>100</v>
      </c>
      <c r="C47" s="19" t="s">
        <v>25</v>
      </c>
      <c r="D47" s="20" t="s">
        <v>3</v>
      </c>
      <c r="E47" s="21" t="s">
        <v>101</v>
      </c>
      <c r="F47" s="22" t="s">
        <v>34</v>
      </c>
      <c r="G47" s="23" t="s">
        <v>81</v>
      </c>
      <c r="H47" s="24">
        <v>60</v>
      </c>
      <c r="I47" s="24">
        <v>30</v>
      </c>
      <c r="J47" s="25">
        <v>132</v>
      </c>
      <c r="K47" s="25"/>
      <c r="L47" s="26">
        <f t="shared" si="1"/>
        <v>0</v>
      </c>
    </row>
    <row r="48" spans="1:12" ht="69.95" customHeight="1">
      <c r="A48" s="18"/>
      <c r="B48" s="19" t="s">
        <v>100</v>
      </c>
      <c r="C48" s="19" t="s">
        <v>25</v>
      </c>
      <c r="D48" s="20" t="s">
        <v>3</v>
      </c>
      <c r="E48" s="21" t="s">
        <v>101</v>
      </c>
      <c r="F48" s="22" t="s">
        <v>27</v>
      </c>
      <c r="G48" s="23" t="s">
        <v>81</v>
      </c>
      <c r="H48" s="24">
        <v>60</v>
      </c>
      <c r="I48" s="24">
        <v>30</v>
      </c>
      <c r="J48" s="25">
        <v>1836</v>
      </c>
      <c r="K48" s="25"/>
      <c r="L48" s="26"/>
    </row>
    <row r="49" spans="1:12" ht="69.95" customHeight="1">
      <c r="A49" s="18"/>
      <c r="B49" s="19" t="s">
        <v>100</v>
      </c>
      <c r="C49" s="19" t="s">
        <v>25</v>
      </c>
      <c r="D49" s="20" t="s">
        <v>3</v>
      </c>
      <c r="E49" s="21" t="s">
        <v>101</v>
      </c>
      <c r="F49" s="22" t="s">
        <v>61</v>
      </c>
      <c r="G49" s="23" t="s">
        <v>81</v>
      </c>
      <c r="H49" s="24">
        <v>60</v>
      </c>
      <c r="I49" s="24">
        <v>30</v>
      </c>
      <c r="J49" s="25">
        <v>5904</v>
      </c>
      <c r="K49" s="25"/>
      <c r="L49" s="26">
        <f t="shared" ref="L49:L64" si="2">+K49*I49</f>
        <v>0</v>
      </c>
    </row>
    <row r="50" spans="1:12" ht="69.95" customHeight="1">
      <c r="A50" s="18"/>
      <c r="B50" s="19" t="s">
        <v>102</v>
      </c>
      <c r="C50" s="19" t="s">
        <v>52</v>
      </c>
      <c r="D50" s="20" t="s">
        <v>4</v>
      </c>
      <c r="E50" s="21" t="s">
        <v>103</v>
      </c>
      <c r="F50" s="22" t="s">
        <v>32</v>
      </c>
      <c r="G50" s="23" t="s">
        <v>40</v>
      </c>
      <c r="H50" s="24">
        <v>70</v>
      </c>
      <c r="I50" s="24">
        <v>35</v>
      </c>
      <c r="J50" s="25">
        <v>228</v>
      </c>
      <c r="K50" s="25"/>
      <c r="L50" s="26">
        <f t="shared" si="2"/>
        <v>0</v>
      </c>
    </row>
    <row r="51" spans="1:12" ht="69.95" customHeight="1">
      <c r="A51" s="18"/>
      <c r="B51" s="19" t="s">
        <v>102</v>
      </c>
      <c r="C51" s="19" t="s">
        <v>52</v>
      </c>
      <c r="D51" s="20" t="s">
        <v>4</v>
      </c>
      <c r="E51" s="21" t="s">
        <v>103</v>
      </c>
      <c r="F51" s="22" t="s">
        <v>61</v>
      </c>
      <c r="G51" s="23" t="s">
        <v>40</v>
      </c>
      <c r="H51" s="24">
        <v>70</v>
      </c>
      <c r="I51" s="24">
        <v>35</v>
      </c>
      <c r="J51" s="25">
        <v>240</v>
      </c>
      <c r="K51" s="25"/>
      <c r="L51" s="26">
        <f t="shared" si="2"/>
        <v>0</v>
      </c>
    </row>
    <row r="52" spans="1:12" ht="69.95" customHeight="1">
      <c r="A52" s="18"/>
      <c r="B52" s="19" t="s">
        <v>104</v>
      </c>
      <c r="C52" s="19" t="s">
        <v>64</v>
      </c>
      <c r="D52" s="20" t="s">
        <v>105</v>
      </c>
      <c r="E52" s="21" t="s">
        <v>106</v>
      </c>
      <c r="F52" s="22" t="s">
        <v>67</v>
      </c>
      <c r="G52" s="23" t="s">
        <v>107</v>
      </c>
      <c r="H52" s="24">
        <v>65</v>
      </c>
      <c r="I52" s="24">
        <v>32.5</v>
      </c>
      <c r="J52" s="25">
        <v>504</v>
      </c>
      <c r="K52" s="25"/>
      <c r="L52" s="26">
        <f t="shared" si="2"/>
        <v>0</v>
      </c>
    </row>
    <row r="53" spans="1:12" ht="69.95" customHeight="1">
      <c r="A53" s="18"/>
      <c r="B53" s="19" t="s">
        <v>108</v>
      </c>
      <c r="C53" s="19" t="s">
        <v>36</v>
      </c>
      <c r="D53" s="20" t="s">
        <v>37</v>
      </c>
      <c r="E53" s="21" t="s">
        <v>109</v>
      </c>
      <c r="F53" s="22" t="s">
        <v>39</v>
      </c>
      <c r="G53" s="23" t="s">
        <v>28</v>
      </c>
      <c r="H53" s="24">
        <v>55</v>
      </c>
      <c r="I53" s="24">
        <v>27.5</v>
      </c>
      <c r="J53" s="25">
        <v>48</v>
      </c>
      <c r="K53" s="25"/>
      <c r="L53" s="26">
        <f t="shared" si="2"/>
        <v>0</v>
      </c>
    </row>
    <row r="54" spans="1:12" ht="69.95" customHeight="1">
      <c r="A54" s="18"/>
      <c r="B54" s="19" t="s">
        <v>108</v>
      </c>
      <c r="C54" s="19" t="s">
        <v>36</v>
      </c>
      <c r="D54" s="20" t="s">
        <v>37</v>
      </c>
      <c r="E54" s="21" t="s">
        <v>109</v>
      </c>
      <c r="F54" s="22" t="s">
        <v>41</v>
      </c>
      <c r="G54" s="23" t="s">
        <v>28</v>
      </c>
      <c r="H54" s="24">
        <v>55</v>
      </c>
      <c r="I54" s="24">
        <v>27.5</v>
      </c>
      <c r="J54" s="25">
        <v>48</v>
      </c>
      <c r="K54" s="25"/>
      <c r="L54" s="26">
        <f t="shared" si="2"/>
        <v>0</v>
      </c>
    </row>
    <row r="55" spans="1:12" ht="69.95" customHeight="1">
      <c r="A55" s="18"/>
      <c r="B55" s="19" t="s">
        <v>110</v>
      </c>
      <c r="C55" s="19" t="s">
        <v>36</v>
      </c>
      <c r="D55" s="20" t="s">
        <v>111</v>
      </c>
      <c r="E55" s="21" t="s">
        <v>112</v>
      </c>
      <c r="F55" s="22" t="s">
        <v>39</v>
      </c>
      <c r="G55" s="23" t="s">
        <v>76</v>
      </c>
      <c r="H55" s="24">
        <v>60</v>
      </c>
      <c r="I55" s="24">
        <v>30</v>
      </c>
      <c r="J55" s="25">
        <v>120</v>
      </c>
      <c r="K55" s="25"/>
      <c r="L55" s="26">
        <f t="shared" si="2"/>
        <v>0</v>
      </c>
    </row>
    <row r="56" spans="1:12" ht="69.95" customHeight="1">
      <c r="A56" s="18"/>
      <c r="B56" s="19" t="s">
        <v>110</v>
      </c>
      <c r="C56" s="19" t="s">
        <v>36</v>
      </c>
      <c r="D56" s="20" t="s">
        <v>111</v>
      </c>
      <c r="E56" s="21" t="s">
        <v>112</v>
      </c>
      <c r="F56" s="22" t="s">
        <v>41</v>
      </c>
      <c r="G56" s="23" t="s">
        <v>76</v>
      </c>
      <c r="H56" s="24">
        <v>60</v>
      </c>
      <c r="I56" s="24">
        <v>30</v>
      </c>
      <c r="J56" s="25">
        <v>108</v>
      </c>
      <c r="K56" s="25"/>
      <c r="L56" s="26">
        <f t="shared" si="2"/>
        <v>0</v>
      </c>
    </row>
    <row r="57" spans="1:12" ht="69.95" customHeight="1">
      <c r="A57" s="18"/>
      <c r="B57" s="19" t="s">
        <v>113</v>
      </c>
      <c r="C57" s="19" t="s">
        <v>64</v>
      </c>
      <c r="D57" s="20" t="s">
        <v>114</v>
      </c>
      <c r="E57" s="21" t="s">
        <v>115</v>
      </c>
      <c r="F57" s="22" t="s">
        <v>67</v>
      </c>
      <c r="G57" s="23" t="s">
        <v>116</v>
      </c>
      <c r="H57" s="24">
        <v>65</v>
      </c>
      <c r="I57" s="24">
        <v>32.5</v>
      </c>
      <c r="J57" s="25">
        <v>288</v>
      </c>
      <c r="K57" s="25"/>
      <c r="L57" s="26">
        <f t="shared" si="2"/>
        <v>0</v>
      </c>
    </row>
    <row r="58" spans="1:12" ht="69.95" customHeight="1">
      <c r="A58" s="18"/>
      <c r="B58" s="19" t="s">
        <v>117</v>
      </c>
      <c r="C58" s="19" t="s">
        <v>64</v>
      </c>
      <c r="D58" s="20" t="s">
        <v>114</v>
      </c>
      <c r="E58" s="21" t="s">
        <v>118</v>
      </c>
      <c r="F58" s="22" t="s">
        <v>67</v>
      </c>
      <c r="G58" s="23" t="s">
        <v>116</v>
      </c>
      <c r="H58" s="24">
        <v>60</v>
      </c>
      <c r="I58" s="24">
        <v>30</v>
      </c>
      <c r="J58" s="25">
        <v>252</v>
      </c>
      <c r="K58" s="25"/>
      <c r="L58" s="26">
        <f t="shared" si="2"/>
        <v>0</v>
      </c>
    </row>
    <row r="59" spans="1:12" ht="69.95" customHeight="1">
      <c r="A59" s="18"/>
      <c r="B59" s="19" t="s">
        <v>119</v>
      </c>
      <c r="C59" s="19" t="s">
        <v>36</v>
      </c>
      <c r="D59" s="20" t="s">
        <v>65</v>
      </c>
      <c r="E59" s="21" t="s">
        <v>120</v>
      </c>
      <c r="F59" s="22" t="s">
        <v>39</v>
      </c>
      <c r="G59" s="23" t="s">
        <v>40</v>
      </c>
      <c r="H59" s="24">
        <v>50</v>
      </c>
      <c r="I59" s="24">
        <v>25</v>
      </c>
      <c r="J59" s="25">
        <v>108</v>
      </c>
      <c r="K59" s="25"/>
      <c r="L59" s="26">
        <f t="shared" si="2"/>
        <v>0</v>
      </c>
    </row>
    <row r="60" spans="1:12" ht="69.95" customHeight="1">
      <c r="A60" s="18"/>
      <c r="B60" s="19" t="s">
        <v>119</v>
      </c>
      <c r="C60" s="19" t="s">
        <v>36</v>
      </c>
      <c r="D60" s="20" t="s">
        <v>65</v>
      </c>
      <c r="E60" s="21" t="s">
        <v>120</v>
      </c>
      <c r="F60" s="22" t="s">
        <v>41</v>
      </c>
      <c r="G60" s="23" t="s">
        <v>40</v>
      </c>
      <c r="H60" s="24">
        <v>50</v>
      </c>
      <c r="I60" s="24">
        <v>25</v>
      </c>
      <c r="J60" s="25">
        <v>120</v>
      </c>
      <c r="K60" s="25"/>
      <c r="L60" s="26">
        <f t="shared" si="2"/>
        <v>0</v>
      </c>
    </row>
    <row r="61" spans="1:12" ht="69.95" customHeight="1">
      <c r="A61" s="18"/>
      <c r="B61" s="19" t="s">
        <v>121</v>
      </c>
      <c r="C61" s="19" t="s">
        <v>36</v>
      </c>
      <c r="D61" s="20" t="s">
        <v>122</v>
      </c>
      <c r="E61" s="21" t="s">
        <v>123</v>
      </c>
      <c r="F61" s="22" t="s">
        <v>39</v>
      </c>
      <c r="G61" s="23" t="s">
        <v>124</v>
      </c>
      <c r="H61" s="24">
        <v>55</v>
      </c>
      <c r="I61" s="24">
        <v>27.5</v>
      </c>
      <c r="J61" s="25">
        <v>60</v>
      </c>
      <c r="K61" s="25"/>
      <c r="L61" s="26">
        <f t="shared" si="2"/>
        <v>0</v>
      </c>
    </row>
    <row r="62" spans="1:12" ht="69.95" customHeight="1">
      <c r="A62" s="18"/>
      <c r="B62" s="19" t="s">
        <v>121</v>
      </c>
      <c r="C62" s="19" t="s">
        <v>36</v>
      </c>
      <c r="D62" s="20" t="s">
        <v>122</v>
      </c>
      <c r="E62" s="21" t="s">
        <v>123</v>
      </c>
      <c r="F62" s="22" t="s">
        <v>41</v>
      </c>
      <c r="G62" s="23" t="s">
        <v>124</v>
      </c>
      <c r="H62" s="24">
        <v>55</v>
      </c>
      <c r="I62" s="24">
        <v>27.5</v>
      </c>
      <c r="J62" s="25">
        <v>48</v>
      </c>
      <c r="K62" s="25"/>
      <c r="L62" s="26">
        <f t="shared" si="2"/>
        <v>0</v>
      </c>
    </row>
    <row r="63" spans="1:12" ht="69.95" customHeight="1">
      <c r="A63" s="18"/>
      <c r="B63" s="19" t="s">
        <v>125</v>
      </c>
      <c r="C63" s="19" t="s">
        <v>25</v>
      </c>
      <c r="D63" s="20" t="s">
        <v>126</v>
      </c>
      <c r="E63" s="21" t="s">
        <v>127</v>
      </c>
      <c r="F63" s="22" t="s">
        <v>128</v>
      </c>
      <c r="G63" s="23" t="s">
        <v>129</v>
      </c>
      <c r="H63" s="24">
        <v>70</v>
      </c>
      <c r="I63" s="24">
        <v>35</v>
      </c>
      <c r="J63" s="25">
        <v>12</v>
      </c>
      <c r="K63" s="25"/>
      <c r="L63" s="26">
        <f t="shared" si="2"/>
        <v>0</v>
      </c>
    </row>
    <row r="64" spans="1:12" ht="69.95" customHeight="1">
      <c r="A64" s="18"/>
      <c r="B64" s="19" t="s">
        <v>29</v>
      </c>
      <c r="C64" s="19" t="s">
        <v>25</v>
      </c>
      <c r="D64" s="20" t="s">
        <v>126</v>
      </c>
      <c r="E64" s="21" t="s">
        <v>31</v>
      </c>
      <c r="F64" s="22" t="s">
        <v>128</v>
      </c>
      <c r="G64" s="23" t="s">
        <v>129</v>
      </c>
      <c r="H64" s="24">
        <v>70</v>
      </c>
      <c r="I64" s="24">
        <v>35</v>
      </c>
      <c r="J64" s="25">
        <v>24</v>
      </c>
      <c r="K64" s="25"/>
      <c r="L64" s="26">
        <f t="shared" si="2"/>
        <v>0</v>
      </c>
    </row>
  </sheetData>
  <autoFilter ref="A9:L64"/>
  <mergeCells count="1">
    <mergeCell ref="D2:D7"/>
  </mergeCells>
  <conditionalFormatting sqref="G2:G7">
    <cfRule type="cellIs" dxfId="0" priority="1" operator="greaterThan">
      <formula>0.3999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INVENTARIO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2022-07-04T20:31:10Z</dcterms:created>
  <dcterms:modified xsi:type="dcterms:W3CDTF">2022-07-14T07:49:57Z</dcterms:modified>
  <cp:category/>
</cp:coreProperties>
</file>